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OST\BULET\Робоча папка\Щомiсячно не в бюлетень\ОПЕРАТИВНІ ДАНІ\00_ОД _на сайт\2024\0324\"/>
    </mc:Choice>
  </mc:AlternateContent>
  <bookViews>
    <workbookView xWindow="0" yWindow="0" windowWidth="23040" windowHeight="9192" tabRatio="815"/>
  </bookViews>
  <sheets>
    <sheet name="region" sheetId="11" r:id="rId1"/>
    <sheet name="Total(kr)" sheetId="17" r:id="rId2"/>
    <sheet name="NonFin(kr)" sheetId="2" r:id="rId3"/>
    <sheet name="HouseHolds(kr)" sheetId="4" r:id="rId4"/>
    <sheet name="Total(dep)" sheetId="18" r:id="rId5"/>
    <sheet name="NonFin(dep)" sheetId="3" r:id="rId6"/>
    <sheet name="HouseHolds(dep)" sheetId="5" r:id="rId7"/>
    <sheet name="Total(inter_r_cred)" sheetId="19" r:id="rId8"/>
    <sheet name="Inter_r_cred(NonFin)" sheetId="6" r:id="rId9"/>
    <sheet name="Inter_r_cred(HouseHolds)" sheetId="8" r:id="rId10"/>
    <sheet name="Total(inter_r_dep)" sheetId="16" r:id="rId11"/>
    <sheet name="Inter_r_dep(NonFin)" sheetId="7" r:id="rId12"/>
    <sheet name="Inter_r_dep(HouseHolds)" sheetId="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t04" localSheetId="0" hidden="1">{#N/A,#N/A,FALSE,"т04"}</definedName>
    <definedName name="_____t04" hidden="1">{#N/A,#N/A,FALSE,"т04"}</definedName>
    <definedName name="_____t06" localSheetId="0" hidden="1">{#N/A,#N/A,FALSE,"т04"}</definedName>
    <definedName name="_____t06" hidden="1">{#N/A,#N/A,FALSE,"т04"}</definedName>
    <definedName name="____t04" localSheetId="0" hidden="1">{#N/A,#N/A,FALSE,"т04"}</definedName>
    <definedName name="____t04" hidden="1">{#N/A,#N/A,FALSE,"т04"}</definedName>
    <definedName name="____t06" localSheetId="0" hidden="1">{#N/A,#N/A,FALSE,"т04"}</definedName>
    <definedName name="____t06" hidden="1">{#N/A,#N/A,FALSE,"т04"}</definedName>
    <definedName name="___t04" localSheetId="0" hidden="1">{#N/A,#N/A,FALSE,"т04"}</definedName>
    <definedName name="___t04" hidden="1">{#N/A,#N/A,FALSE,"т04"}</definedName>
    <definedName name="___t06" localSheetId="0" hidden="1">{#N/A,#N/A,FALSE,"т04"}</definedName>
    <definedName name="___t06" hidden="1">{#N/A,#N/A,FALSE,"т04"}</definedName>
    <definedName name="__t04" localSheetId="0" hidden="1">{#N/A,#N/A,FALSE,"т04"}</definedName>
    <definedName name="__t04" hidden="1">{#N/A,#N/A,FALSE,"т04"}</definedName>
    <definedName name="__t06" localSheetId="0" hidden="1">{#N/A,#N/A,FALSE,"т04"}</definedName>
    <definedName name="__t06" hidden="1">{#N/A,#N/A,FALSE,"т04"}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швидкість'!$E:$E</definedName>
    <definedName name="data">'[2]2002'!$B$2:$B$378</definedName>
    <definedName name="drfgdfgf" localSheetId="0" hidden="1">{#N/A,#N/A,FALSE,"Лист4"}</definedName>
    <definedName name="drfgdfgf" hidden="1">{#N/A,#N/A,FALSE,"Лист4"}</definedName>
    <definedName name="g7.2" localSheetId="0" hidden="1">{#N/A,#N/A,FALSE,"т04"}</definedName>
    <definedName name="g7.2" hidden="1">{#N/A,#N/A,FALSE,"т04"}</definedName>
    <definedName name="kurs2001">'[2]2001'!$C$2:$AO$378</definedName>
    <definedName name="ll" localSheetId="0" hidden="1">{#N/A,#N/A,FALSE,"Лист4"}</definedName>
    <definedName name="ll" hidden="1">{#N/A,#N/A,FALSE,"Лист4"}</definedName>
    <definedName name="Months" localSheetId="0">region!#REF!</definedName>
    <definedName name="Months" localSheetId="4">#REF!</definedName>
    <definedName name="Months" localSheetId="7">#REF!</definedName>
    <definedName name="Months" localSheetId="10">#REF!</definedName>
    <definedName name="Months" localSheetId="1">#REF!</definedName>
    <definedName name="Months">#REF!</definedName>
    <definedName name="Months2" localSheetId="0">region!#REF!</definedName>
    <definedName name="Months2" localSheetId="4">#REF!</definedName>
    <definedName name="Months2" localSheetId="7">#REF!</definedName>
    <definedName name="Months2" localSheetId="10">#REF!</definedName>
    <definedName name="Months2" localSheetId="1">#REF!</definedName>
    <definedName name="Months2">#REF!</definedName>
    <definedName name="n" localSheetId="0" hidden="1">{#N/A,#N/A,FALSE,"Лист4"}</definedName>
    <definedName name="n" hidden="1">{#N/A,#N/A,FALSE,"Лист4"}</definedName>
    <definedName name="q" localSheetId="0" hidden="1">{#N/A,#N/A,FALSE,"т02бд"}</definedName>
    <definedName name="q" hidden="1">{#N/A,#N/A,FALSE,"т02бд"}</definedName>
    <definedName name="Region">region!$J$3:$J$27</definedName>
    <definedName name="t01англ" localSheetId="0" hidden="1">{#N/A,#N/A,FALSE,"т02бд"}</definedName>
    <definedName name="t01англ" hidden="1">{#N/A,#N/A,FALSE,"т02бд"}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valuta">'[2]2002'!$C$1:$AO$1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Інструкція." localSheetId="0" hidden="1">{#N/A,#N/A,FALSE,"Лист4"}</definedName>
    <definedName name="wrn.Інструкція." hidden="1">{#N/A,#N/A,FALSE,"Лист4"}</definedName>
    <definedName name="wrn.т171банки." localSheetId="0" hidden="1">{#N/A,#N/A,FALSE,"т17-1банки (2)"}</definedName>
    <definedName name="wrn.т171банки." hidden="1">{#N/A,#N/A,FALSE,"т17-1банки (2)"}</definedName>
    <definedName name="Years" localSheetId="0">OFFSET(region!#REF!,,,COUNTA(region!#REF!))</definedName>
    <definedName name="Years" localSheetId="4">OFFSET(#REF!,,,COUNTA(#REF!))</definedName>
    <definedName name="Years" localSheetId="7">OFFSET(#REF!,,,COUNTA(#REF!))</definedName>
    <definedName name="Years" localSheetId="10">OFFSET(#REF!,,,COUNTA(#REF!))</definedName>
    <definedName name="Years" localSheetId="1">OFFSET(#REF!,,,COUNTA(#REF!))</definedName>
    <definedName name="Years">OFFSET(#REF!,,,COUNTA(#REF!))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ггг" localSheetId="0" hidden="1">{#N/A,#N/A,FALSE,"Лист4"}</definedName>
    <definedName name="гг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17.1">'[3]д17-1'!$A$1:$H$1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єєєєєєєєєєє" localSheetId="0" hidden="1">{#N/A,#N/A,FALSE,"Лист4"}</definedName>
    <definedName name="єєєєєєєєєєєє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збз1998" localSheetId="0">#REF!</definedName>
    <definedName name="збз1998" localSheetId="4">#REF!</definedName>
    <definedName name="збз1998" localSheetId="7">#REF!</definedName>
    <definedName name="збз1998" localSheetId="10">#REF!</definedName>
    <definedName name="збз1998" localSheetId="1">#REF!</definedName>
    <definedName name="збз1998">#REF!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2">'[1]Мульт-ор М2, швидкість'!$C:$C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_xlnm.Print_Area" localSheetId="6">'HouseHolds(dep)'!$A$1:$M$39</definedName>
    <definedName name="_xlnm.Print_Area" localSheetId="3">'HouseHolds(kr)'!$A$1:$M$38</definedName>
    <definedName name="_xlnm.Print_Area" localSheetId="9">'Inter_r_cred(HouseHolds)'!$A$1:$S$41</definedName>
    <definedName name="_xlnm.Print_Area" localSheetId="8">'Inter_r_cred(NonFin)'!$A$1:$S$39</definedName>
    <definedName name="_xlnm.Print_Area" localSheetId="12">'Inter_r_dep(HouseHolds)'!$A$1:$P$39</definedName>
    <definedName name="_xlnm.Print_Area" localSheetId="11">'Inter_r_dep(NonFin)'!$A$1:$P$41</definedName>
    <definedName name="_xlnm.Print_Area" localSheetId="5">'NonFin(dep)'!$A$1:$M$40</definedName>
    <definedName name="_xlnm.Print_Area" localSheetId="2">'NonFin(kr)'!$A$1:$M$39</definedName>
    <definedName name="_xlnm.Print_Area" localSheetId="0">region!$A$2:$G$42</definedName>
    <definedName name="_xlnm.Print_Area" localSheetId="4">'Total(dep)'!$A$1:$M$40</definedName>
    <definedName name="_xlnm.Print_Area" localSheetId="7">'Total(inter_r_cred)'!$A$1:$S$39</definedName>
    <definedName name="_xlnm.Print_Area" localSheetId="10">'Total(inter_r_dep)'!$A$1:$P$41</definedName>
    <definedName name="_xlnm.Print_Area" localSheetId="1">'Total(kr)'!$A$1:$M$39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ооо" localSheetId="0" hidden="1">{#N/A,#N/A,FALSE,"Лист4"}</definedName>
    <definedName name="о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01" localSheetId="0">#REF!</definedName>
    <definedName name="т01" localSheetId="4">#REF!</definedName>
    <definedName name="т01" localSheetId="7">#REF!</definedName>
    <definedName name="т01" localSheetId="10">#REF!</definedName>
    <definedName name="т01" localSheetId="1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 localSheetId="4">#REF!</definedName>
    <definedName name="т06" localSheetId="7">#REF!</definedName>
    <definedName name="т06" localSheetId="10">#REF!</definedName>
    <definedName name="т06" localSheetId="1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0">#REF!</definedName>
    <definedName name="т17.2" localSheetId="4">#REF!</definedName>
    <definedName name="т17.2" localSheetId="7">#REF!</definedName>
    <definedName name="т17.2" localSheetId="10">#REF!</definedName>
    <definedName name="т17.2" localSheetId="1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0">#REF!</definedName>
    <definedName name="т17.4" localSheetId="4">#REF!</definedName>
    <definedName name="т17.4" localSheetId="7">#REF!</definedName>
    <definedName name="т17.4" localSheetId="10">#REF!</definedName>
    <definedName name="т17.4" localSheetId="1">#REF!</definedName>
    <definedName name="т17.4">#REF!</definedName>
    <definedName name="т17.4.1999" localSheetId="0">#REF!</definedName>
    <definedName name="т17.4.1999" localSheetId="4">#REF!</definedName>
    <definedName name="т17.4.1999" localSheetId="7">#REF!</definedName>
    <definedName name="т17.4.1999" localSheetId="10">#REF!</definedName>
    <definedName name="т17.4.1999" localSheetId="1">#REF!</definedName>
    <definedName name="т17.4.1999">#REF!</definedName>
    <definedName name="т17.4.2001" localSheetId="0">#REF!</definedName>
    <definedName name="т17.4.2001" localSheetId="4">#REF!</definedName>
    <definedName name="т17.4.2001" localSheetId="7">#REF!</definedName>
    <definedName name="т17.4.2001" localSheetId="10">#REF!</definedName>
    <definedName name="т17.4.2001" localSheetId="1">#REF!</definedName>
    <definedName name="т17.4.2001">#REF!</definedName>
    <definedName name="т17.5.2001" localSheetId="0">#REF!</definedName>
    <definedName name="т17.5.2001" localSheetId="4">#REF!</definedName>
    <definedName name="т17.5.2001" localSheetId="7">#REF!</definedName>
    <definedName name="т17.5.2001" localSheetId="10">#REF!</definedName>
    <definedName name="т17.5.2001" localSheetId="1">#REF!</definedName>
    <definedName name="т17.5.2001">#REF!</definedName>
    <definedName name="т17мб">'[9]т17мб(шаблон)'!$A$1</definedName>
    <definedName name="т841" localSheetId="0" hidden="1">{#N/A,#N/A,FALSE,"т02бд"}</definedName>
    <definedName name="т841" hidden="1">{#N/A,#N/A,FALSE,"т02бд"}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E34" i="11" l="1"/>
  <c r="G20" i="11"/>
  <c r="F20" i="11"/>
  <c r="E20" i="11"/>
  <c r="F21" i="11"/>
  <c r="F22" i="11"/>
  <c r="F23" i="11"/>
  <c r="C21" i="11"/>
  <c r="G17" i="11"/>
  <c r="F17" i="11"/>
  <c r="E17" i="11"/>
  <c r="C17" i="11"/>
  <c r="B17" i="11"/>
  <c r="G23" i="11"/>
  <c r="E23" i="11"/>
  <c r="G22" i="11"/>
  <c r="E22" i="11"/>
  <c r="G21" i="11"/>
  <c r="E21" i="11"/>
  <c r="C23" i="11"/>
  <c r="C22" i="11"/>
  <c r="B23" i="11"/>
  <c r="B22" i="11"/>
  <c r="B21" i="11"/>
  <c r="G19" i="11"/>
  <c r="F19" i="11"/>
  <c r="E19" i="11"/>
  <c r="G18" i="11"/>
  <c r="F18" i="11"/>
  <c r="E18" i="11"/>
  <c r="C20" i="11"/>
  <c r="C19" i="11"/>
  <c r="C18" i="11"/>
  <c r="B20" i="11"/>
  <c r="B19" i="11"/>
  <c r="D21" i="11"/>
  <c r="B18" i="11"/>
  <c r="A5" i="11"/>
  <c r="E13" i="11"/>
  <c r="E12" i="11"/>
  <c r="E11" i="11"/>
  <c r="B11" i="11"/>
  <c r="B12" i="11"/>
  <c r="B13" i="11"/>
  <c r="C11" i="11"/>
  <c r="G11" i="11"/>
  <c r="F11" i="11"/>
  <c r="C12" i="11"/>
  <c r="G12" i="11"/>
  <c r="F12" i="11"/>
  <c r="C13" i="11"/>
  <c r="G13" i="11"/>
  <c r="F13" i="11"/>
  <c r="E16" i="11"/>
  <c r="E15" i="11"/>
  <c r="E14" i="11"/>
  <c r="B14" i="11"/>
  <c r="B15" i="11"/>
  <c r="B16" i="11"/>
  <c r="C14" i="11"/>
  <c r="G14" i="11"/>
  <c r="F14" i="11"/>
  <c r="C15" i="11"/>
  <c r="G15" i="11"/>
  <c r="F15" i="11"/>
  <c r="C16" i="11"/>
  <c r="G16" i="11"/>
  <c r="F16" i="11"/>
  <c r="E10" i="11"/>
  <c r="B10" i="11"/>
  <c r="C10" i="11"/>
  <c r="F10" i="11"/>
  <c r="G10" i="11"/>
  <c r="E27" i="11"/>
  <c r="F34" i="11"/>
  <c r="F27" i="11"/>
  <c r="F30" i="11"/>
  <c r="F29" i="11"/>
  <c r="F28" i="11"/>
  <c r="E30" i="11"/>
  <c r="E29" i="11"/>
  <c r="E28" i="11"/>
  <c r="F37" i="11"/>
  <c r="F36" i="11"/>
  <c r="F35" i="11"/>
  <c r="E37" i="11"/>
  <c r="E36" i="11"/>
  <c r="E35" i="11"/>
  <c r="F33" i="11"/>
  <c r="F32" i="11"/>
  <c r="F31" i="11"/>
  <c r="E33" i="11"/>
  <c r="E32" i="11"/>
  <c r="E31" i="11"/>
  <c r="F40" i="11"/>
  <c r="F39" i="11"/>
  <c r="F38" i="11"/>
  <c r="E40" i="11"/>
  <c r="E38" i="11"/>
  <c r="E39" i="11"/>
  <c r="D12" i="11" l="1"/>
  <c r="D22" i="11"/>
  <c r="D17" i="11"/>
  <c r="D23" i="11"/>
  <c r="D18" i="11"/>
  <c r="D19" i="11"/>
  <c r="D20" i="11"/>
  <c r="D15" i="11"/>
  <c r="D11" i="11"/>
  <c r="D10" i="11"/>
  <c r="G30" i="11"/>
  <c r="D14" i="11"/>
  <c r="D16" i="11"/>
  <c r="G33" i="11"/>
  <c r="G40" i="11"/>
  <c r="D13" i="11"/>
  <c r="G28" i="11"/>
  <c r="G34" i="11"/>
  <c r="G29" i="11"/>
  <c r="G38" i="11"/>
  <c r="G39" i="11"/>
  <c r="G35" i="11"/>
  <c r="G37" i="11"/>
  <c r="G36" i="11"/>
  <c r="G27" i="11"/>
  <c r="G32" i="11"/>
  <c r="G31" i="11"/>
</calcChain>
</file>

<file path=xl/sharedStrings.xml><?xml version="1.0" encoding="utf-8"?>
<sst xmlns="http://schemas.openxmlformats.org/spreadsheetml/2006/main" count="847" uniqueCount="101">
  <si>
    <t>залишки коштів, млн.грн.</t>
  </si>
  <si>
    <t>зміна до початку року, %</t>
  </si>
  <si>
    <t>у національній валюті</t>
  </si>
  <si>
    <t>в іноземній валюті</t>
  </si>
  <si>
    <t>Примітка. За даними щоденного балансу банків.</t>
  </si>
  <si>
    <t>Регіони</t>
  </si>
  <si>
    <t>Усього</t>
  </si>
  <si>
    <t>в тому числі:</t>
  </si>
  <si>
    <t>зміна у річному обчис-ленні, %</t>
  </si>
  <si>
    <t>Автономна Республiка Крим та м. Севастополь</t>
  </si>
  <si>
    <t>області</t>
  </si>
  <si>
    <t>Вiнницька</t>
  </si>
  <si>
    <t>Волинська</t>
  </si>
  <si>
    <t>Днiпропетровська</t>
  </si>
  <si>
    <t>Донецька</t>
  </si>
  <si>
    <t>Житомирська</t>
  </si>
  <si>
    <t>Закарпатська</t>
  </si>
  <si>
    <t>Запорiзька</t>
  </si>
  <si>
    <t>Iвано-Франкiвська</t>
  </si>
  <si>
    <t>Київська та м. Київ</t>
  </si>
  <si>
    <t>Кiровоградська</t>
  </si>
  <si>
    <t>Луганська</t>
  </si>
  <si>
    <t>Львiвська</t>
  </si>
  <si>
    <t>Миколаївська</t>
  </si>
  <si>
    <t>Одеська</t>
  </si>
  <si>
    <t>Полтавська</t>
  </si>
  <si>
    <t>Рiвненська</t>
  </si>
  <si>
    <t>Сумська</t>
  </si>
  <si>
    <t>Тернопiльська</t>
  </si>
  <si>
    <t>Харкiвська</t>
  </si>
  <si>
    <t>Херсонська</t>
  </si>
  <si>
    <t>Хмельницька</t>
  </si>
  <si>
    <t>Черкаська</t>
  </si>
  <si>
    <t>Чернiвецька</t>
  </si>
  <si>
    <t>Чернiгiвська</t>
  </si>
  <si>
    <t>більше 5 років</t>
  </si>
  <si>
    <t>у тому числі</t>
  </si>
  <si>
    <t xml:space="preserve">у тому числі </t>
  </si>
  <si>
    <t>усього</t>
  </si>
  <si>
    <t>овер-драфт</t>
  </si>
  <si>
    <t>усього без урахуван-ня овер-драфту</t>
  </si>
  <si>
    <t>у тому числі за строками</t>
  </si>
  <si>
    <t>до 1 року</t>
  </si>
  <si>
    <t>від  1 року до 5 років</t>
  </si>
  <si>
    <t>середньозважені ставки в  річному обчисленні, %</t>
  </si>
  <si>
    <t>на вимогу</t>
  </si>
  <si>
    <t>більше 2 років</t>
  </si>
  <si>
    <t>у іноземній валюті</t>
  </si>
  <si>
    <t>від  1 року до 2 років</t>
  </si>
  <si>
    <t>Основні показники грошово-кредитної та фінансової статистики</t>
  </si>
  <si>
    <t>щодо діяльності депозитних корпорацій (банків)</t>
  </si>
  <si>
    <t>Показники</t>
  </si>
  <si>
    <t>Залишки коштів, млн.грн.</t>
  </si>
  <si>
    <t>Зміна, %</t>
  </si>
  <si>
    <t>Україна</t>
  </si>
  <si>
    <t>область</t>
  </si>
  <si>
    <t>% до загального підсумку по Україні</t>
  </si>
  <si>
    <t>у річному 
обчис-ленні</t>
  </si>
  <si>
    <t>Середньозважені ставки в  річному обчисленні, %</t>
  </si>
  <si>
    <t>Різниця, п.п.</t>
  </si>
  <si>
    <t>зміна за місяць,%</t>
  </si>
  <si>
    <t>Оперативні дані</t>
  </si>
  <si>
    <r>
      <t>Кредити, надані резидентам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з них:</t>
    </r>
  </si>
  <si>
    <r>
      <t>корпоративний сектор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</si>
  <si>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домашні господарства (крім фізичних осіб – підприємців)</t>
  </si>
  <si>
    <r>
      <t>Депозити, залучені на рахунки резидентів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з них:</t>
    </r>
  </si>
  <si>
    <r>
      <t>Процентні ставки за новими депозитами резидентів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з них:</t>
    </r>
  </si>
  <si>
    <t>1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</si>
  <si>
    <t xml:space="preserve">2 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
</t>
  </si>
  <si>
    <r>
      <t xml:space="preserve">1 </t>
    </r>
    <r>
      <rPr>
        <sz val="10"/>
        <rFont val="Calibri"/>
        <family val="2"/>
        <charset val="204"/>
        <scheme val="minor"/>
      </rPr>
      <t>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</t>
    </r>
  </si>
  <si>
    <r>
      <t xml:space="preserve">1 </t>
    </r>
    <r>
      <rPr>
        <sz val="10"/>
        <rFont val="Calibri"/>
        <family val="2"/>
        <charset val="204"/>
        <scheme val="minor"/>
      </rPr>
      <t xml:space="preserve">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  </r>
  </si>
  <si>
    <r>
      <t>1</t>
    </r>
    <r>
      <rPr>
        <sz val="10"/>
        <rFont val="Calibri"/>
        <family val="2"/>
        <charset val="204"/>
        <scheme val="minor"/>
      </rPr>
      <t xml:space="preserve">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  </r>
  </si>
  <si>
    <r>
      <t xml:space="preserve">Депозити резидентів 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</si>
  <si>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>Кредити резидентам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</si>
  <si>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Кредити, надані домашнім господарствам (крім фізичних осіб-підприємців)</t>
  </si>
  <si>
    <r>
      <t xml:space="preserve">Примітка. За даними щоденного балансу банків.
</t>
    </r>
    <r>
      <rPr>
        <vertAlign val="superscript"/>
        <sz val="10"/>
        <rFont val="Calibri"/>
        <family val="2"/>
        <charset val="204"/>
        <scheme val="minor"/>
      </rPr>
      <t/>
    </r>
  </si>
  <si>
    <r>
      <t>Депозити корпоративного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</si>
  <si>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>Кредити корпоративному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</si>
  <si>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Депозити домашніх господарств (крім фізичних осіб-підприємців)</t>
  </si>
  <si>
    <r>
      <t>Процентні ставки за новими кредитами резидентам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</si>
  <si>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r>
      <t>Процентні ставки за новими кредитами корпоративному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</si>
  <si>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r>
      <t>Процентні ставки за новими кредитами</t>
    </r>
    <r>
      <rPr>
        <u/>
        <sz val="11"/>
        <color theme="10"/>
        <rFont val="Calibri"/>
        <family val="2"/>
        <charset val="204"/>
        <scheme val="minor"/>
      </rPr>
      <t xml:space="preserve"> домашнім господарствам (крім фізичних осіб - підприємців), у розрізі регіонів, видів валют і строків погашення</t>
    </r>
  </si>
  <si>
    <r>
      <t>Процентні ставки за новими депозитами резидентів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</si>
  <si>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r>
      <t>Процентні ставки за новими депозитами корпоративного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</si>
  <si>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t>Процентні ставки за новими депозитами домашніх господарств (крім фізичних осіб - підприємців), у розрізі регіонів, видів валют і строків погашення</t>
  </si>
  <si>
    <t>1 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</si>
  <si>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</t>
    </r>
  </si>
  <si>
    <t>1 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</si>
  <si>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  </r>
  </si>
  <si>
    <r>
      <t>Процентні ставки за новими кредитами, надані резидентам</t>
    </r>
    <r>
      <rPr>
        <b/>
        <vertAlign val="superscript"/>
        <sz val="12"/>
        <rFont val="Calibri"/>
        <family val="2"/>
        <charset val="204"/>
        <scheme val="minor"/>
      </rPr>
      <t xml:space="preserve">1 </t>
    </r>
    <r>
      <rPr>
        <b/>
        <sz val="12"/>
        <rFont val="Calibri"/>
        <family val="2"/>
        <charset val="204"/>
        <scheme val="minor"/>
      </rPr>
      <t>(без урахування овердрафту), з них:</t>
    </r>
  </si>
  <si>
    <t>до початку 
року</t>
  </si>
  <si>
    <t>за місяць</t>
  </si>
  <si>
    <r>
      <t>області</t>
    </r>
    <r>
      <rPr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2</t>
    </r>
  </si>
  <si>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Дані у розрізі регіонів наведено без урахування інформації щодо іменних ощадних (депозитних) сертифікатів.</t>
    </r>
  </si>
  <si>
    <r>
      <t>області</t>
    </r>
    <r>
      <rPr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1</t>
    </r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</si>
  <si>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Дані у розрізі регіонів наведено без урахування інформації щодо іменних ощадних (депозитних) сертифікатів.</t>
    </r>
  </si>
  <si>
    <t>Примітка. За даними файла статистичної звітності F4X.</t>
  </si>
  <si>
    <r>
      <t>Примітка</t>
    </r>
    <r>
      <rPr>
        <sz val="10"/>
        <rFont val="Calibri"/>
        <family val="2"/>
        <charset val="204"/>
        <scheme val="minor"/>
      </rPr>
      <t>. За даними файла статистичної звітності F4X.</t>
    </r>
  </si>
  <si>
    <t>у березні 2024 року</t>
  </si>
  <si>
    <t>–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</si>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</sst>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;\–#,##0;&quot;–&quot;"/>
    <numFmt numFmtId="165" formatCode="#,##0.0;\–#,##0.0;&quot;–&quot;"/>
    <numFmt numFmtId="166" formatCode="&quot; за станом на кінець&quot;[$-FC22]\ mmmm\ yyyy\ &quot;року&quot;"/>
    <numFmt numFmtId="167" formatCode="#,##0.0000;\–#,##0.0000;&quot;–&quot;"/>
    <numFmt numFmtId="168" formatCode="0.0"/>
    <numFmt numFmtId="169" formatCode="###0.0;\–###0.0;&quot;–&quot;"/>
    <numFmt numFmtId="170" formatCode="#,##0&quot; р.&quot;;[Red]\-#,##0&quot; р.&quot;"/>
    <numFmt numFmtId="171" formatCode="&quot;за станом на кінець&quot;[$-FC22]\ mmmm\ yyyy\ &quot;року&quot;"/>
    <numFmt numFmtId="172" formatCode="mm/yyyy"/>
    <numFmt numFmtId="173" formatCode="&quot;області&quot;\ General"/>
    <numFmt numFmtId="174" formatCode="0.000"/>
    <numFmt numFmtId="175" formatCode="#,##0.0000000"/>
    <numFmt numFmtId="176" formatCode="0.0000"/>
  </numFmts>
  <fonts count="3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UkrainianFuturis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b/>
      <sz val="10"/>
      <color indexed="48"/>
      <name val="Calibri"/>
      <family val="2"/>
      <charset val="204"/>
      <scheme val="minor"/>
    </font>
    <font>
      <sz val="9"/>
      <color indexed="4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u/>
      <vertAlign val="superscript"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vertAlign val="superscript"/>
      <sz val="12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07">
    <xf numFmtId="0" fontId="0" fillId="0" borderId="0"/>
    <xf numFmtId="0" fontId="11" fillId="0" borderId="0"/>
    <xf numFmtId="0" fontId="12" fillId="0" borderId="0"/>
    <xf numFmtId="3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14" fillId="0" borderId="0" applyNumberForma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9" fillId="0" borderId="0"/>
    <xf numFmtId="0" fontId="8" fillId="0" borderId="0"/>
    <xf numFmtId="0" fontId="3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15" fillId="0" borderId="0" xfId="7" applyFont="1" applyAlignment="1" applyProtection="1">
      <alignment horizontal="right"/>
      <protection hidden="1"/>
    </xf>
    <xf numFmtId="171" fontId="18" fillId="0" borderId="0" xfId="5" applyNumberFormat="1" applyFont="1" applyFill="1" applyAlignment="1">
      <alignment horizontal="left"/>
    </xf>
    <xf numFmtId="171" fontId="19" fillId="0" borderId="0" xfId="5" applyNumberFormat="1" applyFont="1" applyFill="1" applyAlignment="1" applyProtection="1">
      <alignment horizontal="center"/>
      <protection hidden="1"/>
    </xf>
    <xf numFmtId="171" fontId="18" fillId="0" borderId="0" xfId="5" applyNumberFormat="1" applyFont="1" applyFill="1" applyAlignment="1" applyProtection="1">
      <alignment horizontal="left"/>
      <protection hidden="1"/>
    </xf>
    <xf numFmtId="164" fontId="16" fillId="0" borderId="0" xfId="8" applyNumberFormat="1" applyFont="1"/>
    <xf numFmtId="164" fontId="23" fillId="0" borderId="0" xfId="5" applyNumberFormat="1" applyFont="1" applyBorder="1" applyAlignment="1" applyProtection="1">
      <alignment horizontal="right"/>
      <protection hidden="1"/>
    </xf>
    <xf numFmtId="165" fontId="23" fillId="0" borderId="0" xfId="5" applyNumberFormat="1" applyFont="1" applyBorder="1" applyAlignment="1" applyProtection="1">
      <alignment horizontal="right" indent="3"/>
      <protection hidden="1"/>
    </xf>
    <xf numFmtId="164" fontId="16" fillId="0" borderId="0" xfId="8" applyNumberFormat="1" applyFont="1" applyFill="1" applyBorder="1" applyAlignment="1" applyProtection="1">
      <alignment horizontal="left" indent="6"/>
      <protection hidden="1"/>
    </xf>
    <xf numFmtId="164" fontId="16" fillId="0" borderId="0" xfId="8" applyNumberFormat="1" applyFont="1" applyFill="1" applyAlignment="1" applyProtection="1">
      <alignment horizontal="left" indent="13"/>
      <protection hidden="1"/>
    </xf>
    <xf numFmtId="164" fontId="20" fillId="2" borderId="0" xfId="0" applyNumberFormat="1" applyFont="1" applyFill="1"/>
    <xf numFmtId="164" fontId="20" fillId="0" borderId="0" xfId="0" applyNumberFormat="1" applyFont="1"/>
    <xf numFmtId="1" fontId="20" fillId="0" borderId="0" xfId="0" applyNumberFormat="1" applyFont="1" applyAlignment="1">
      <alignment horizontal="left"/>
    </xf>
    <xf numFmtId="1" fontId="27" fillId="0" borderId="1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  <xf numFmtId="1" fontId="26" fillId="0" borderId="0" xfId="0" applyNumberFormat="1" applyFont="1" applyBorder="1" applyAlignment="1">
      <alignment horizontal="left" vertical="top"/>
    </xf>
    <xf numFmtId="164" fontId="26" fillId="0" borderId="0" xfId="0" applyNumberFormat="1" applyFont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 vertical="top" indent="1"/>
    </xf>
    <xf numFmtId="1" fontId="20" fillId="0" borderId="4" xfId="0" applyNumberFormat="1" applyFont="1" applyBorder="1" applyAlignment="1">
      <alignment horizontal="left" vertical="top" indent="1"/>
    </xf>
    <xf numFmtId="1" fontId="20" fillId="0" borderId="0" xfId="0" applyNumberFormat="1" applyFont="1" applyBorder="1" applyAlignment="1">
      <alignment horizontal="left" vertical="top"/>
    </xf>
    <xf numFmtId="164" fontId="20" fillId="0" borderId="0" xfId="0" applyNumberFormat="1" applyFont="1" applyBorder="1" applyAlignment="1">
      <alignment horizontal="right" vertical="center" wrapText="1"/>
    </xf>
    <xf numFmtId="165" fontId="20" fillId="0" borderId="0" xfId="0" applyNumberFormat="1" applyFont="1" applyBorder="1" applyAlignment="1">
      <alignment horizontal="right" vertical="center" wrapText="1"/>
    </xf>
    <xf numFmtId="1" fontId="20" fillId="0" borderId="0" xfId="0" applyNumberFormat="1" applyFont="1"/>
    <xf numFmtId="164" fontId="22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Fill="1"/>
    <xf numFmtId="164" fontId="20" fillId="0" borderId="0" xfId="0" applyNumberFormat="1" applyFont="1" applyFill="1" applyBorder="1"/>
    <xf numFmtId="1" fontId="29" fillId="0" borderId="5" xfId="0" applyNumberFormat="1" applyFont="1" applyBorder="1" applyAlignment="1">
      <alignment horizontal="center" vertical="center" wrapText="1"/>
    </xf>
    <xf numFmtId="1" fontId="29" fillId="0" borderId="12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top" wrapText="1" indent="1"/>
    </xf>
    <xf numFmtId="1" fontId="26" fillId="0" borderId="0" xfId="0" applyNumberFormat="1" applyFont="1" applyFill="1" applyBorder="1" applyAlignment="1">
      <alignment horizontal="left" vertical="top" indent="1"/>
    </xf>
    <xf numFmtId="1" fontId="20" fillId="0" borderId="0" xfId="0" applyNumberFormat="1" applyFont="1" applyFill="1" applyBorder="1" applyAlignment="1">
      <alignment horizontal="left" vertical="top" indent="1"/>
    </xf>
    <xf numFmtId="1" fontId="20" fillId="0" borderId="0" xfId="2" applyNumberFormat="1" applyFont="1" applyBorder="1" applyAlignment="1">
      <alignment horizontal="right" indent="1"/>
    </xf>
    <xf numFmtId="168" fontId="20" fillId="0" borderId="0" xfId="2" applyNumberFormat="1" applyFont="1" applyBorder="1" applyAlignment="1">
      <alignment horizontal="right" indent="1"/>
    </xf>
    <xf numFmtId="0" fontId="20" fillId="0" borderId="0" xfId="0" applyFont="1"/>
    <xf numFmtId="0" fontId="20" fillId="0" borderId="0" xfId="0" applyFont="1" applyFill="1"/>
    <xf numFmtId="164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/>
    <xf numFmtId="1" fontId="29" fillId="0" borderId="12" xfId="0" applyNumberFormat="1" applyFont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/>
    </xf>
    <xf numFmtId="164" fontId="20" fillId="0" borderId="22" xfId="8" applyNumberFormat="1" applyFont="1" applyFill="1" applyBorder="1" applyAlignment="1" applyProtection="1">
      <alignment horizontal="center" vertical="center" wrapText="1"/>
      <protection hidden="1"/>
    </xf>
    <xf numFmtId="171" fontId="17" fillId="0" borderId="0" xfId="5" applyNumberFormat="1" applyFont="1" applyFill="1" applyAlignment="1" applyProtection="1">
      <alignment horizontal="center"/>
      <protection hidden="1"/>
    </xf>
    <xf numFmtId="164" fontId="20" fillId="0" borderId="20" xfId="8" applyNumberFormat="1" applyFont="1" applyBorder="1" applyAlignment="1" applyProtection="1">
      <alignment horizontal="center" vertical="center" wrapText="1"/>
      <protection hidden="1"/>
    </xf>
    <xf numFmtId="164" fontId="20" fillId="0" borderId="22" xfId="8" applyNumberFormat="1" applyFont="1" applyBorder="1" applyAlignment="1" applyProtection="1">
      <alignment horizontal="center" vertical="center" wrapText="1"/>
      <protection hidden="1"/>
    </xf>
    <xf numFmtId="1" fontId="28" fillId="0" borderId="0" xfId="0" applyNumberFormat="1" applyFont="1" applyBorder="1" applyAlignment="1">
      <alignment horizontal="left" wrapText="1"/>
    </xf>
    <xf numFmtId="0" fontId="13" fillId="0" borderId="0" xfId="13" applyFont="1"/>
    <xf numFmtId="0" fontId="16" fillId="0" borderId="0" xfId="13" applyFont="1" applyProtection="1">
      <protection hidden="1"/>
    </xf>
    <xf numFmtId="0" fontId="13" fillId="0" borderId="0" xfId="13" applyFont="1" applyProtection="1">
      <protection hidden="1"/>
    </xf>
    <xf numFmtId="0" fontId="21" fillId="0" borderId="0" xfId="13" applyFont="1" applyAlignment="1">
      <alignment horizontal="center" vertical="center" wrapText="1"/>
    </xf>
    <xf numFmtId="172" fontId="21" fillId="0" borderId="0" xfId="13" applyNumberFormat="1" applyFont="1" applyAlignment="1">
      <alignment horizontal="right"/>
    </xf>
    <xf numFmtId="0" fontId="21" fillId="0" borderId="0" xfId="13" applyFont="1"/>
    <xf numFmtId="172" fontId="21" fillId="0" borderId="20" xfId="13" applyNumberFormat="1" applyFont="1" applyBorder="1" applyAlignment="1" applyProtection="1">
      <alignment horizontal="center" vertical="center"/>
      <protection hidden="1"/>
    </xf>
    <xf numFmtId="0" fontId="21" fillId="0" borderId="20" xfId="13" applyFont="1" applyBorder="1" applyAlignment="1" applyProtection="1">
      <alignment horizontal="center" vertical="center" wrapText="1"/>
      <protection hidden="1"/>
    </xf>
    <xf numFmtId="0" fontId="13" fillId="0" borderId="0" xfId="13" quotePrefix="1" applyFont="1"/>
    <xf numFmtId="164" fontId="16" fillId="0" borderId="27" xfId="8" applyNumberFormat="1" applyFont="1" applyFill="1" applyBorder="1" applyAlignment="1" applyProtection="1">
      <alignment horizontal="left" indent="6"/>
      <protection hidden="1"/>
    </xf>
    <xf numFmtId="164" fontId="23" fillId="0" borderId="27" xfId="5" applyNumberFormat="1" applyFont="1" applyBorder="1" applyAlignment="1" applyProtection="1">
      <alignment horizontal="right"/>
      <protection hidden="1"/>
    </xf>
    <xf numFmtId="165" fontId="23" fillId="0" borderId="27" xfId="5" applyNumberFormat="1" applyFont="1" applyBorder="1" applyAlignment="1" applyProtection="1">
      <alignment horizontal="right" indent="3"/>
      <protection hidden="1"/>
    </xf>
    <xf numFmtId="0" fontId="13" fillId="0" borderId="0" xfId="13" applyFont="1" applyFill="1" applyProtection="1">
      <protection hidden="1"/>
    </xf>
    <xf numFmtId="0" fontId="13" fillId="0" borderId="0" xfId="13" applyFont="1" applyFill="1" applyBorder="1" applyProtection="1">
      <protection hidden="1"/>
    </xf>
    <xf numFmtId="0" fontId="16" fillId="0" borderId="0" xfId="13" applyFont="1"/>
    <xf numFmtId="171" fontId="17" fillId="4" borderId="20" xfId="5" applyNumberFormat="1" applyFont="1" applyFill="1" applyBorder="1" applyAlignment="1" applyProtection="1">
      <alignment horizontal="center" vertical="center"/>
      <protection locked="0" hidden="1"/>
    </xf>
    <xf numFmtId="164" fontId="20" fillId="0" borderId="0" xfId="0" applyNumberFormat="1" applyFont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165" fontId="26" fillId="0" borderId="0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right" vertical="top"/>
    </xf>
    <xf numFmtId="164" fontId="22" fillId="0" borderId="0" xfId="0" applyNumberFormat="1" applyFont="1" applyBorder="1"/>
    <xf numFmtId="164" fontId="20" fillId="0" borderId="0" xfId="0" applyNumberFormat="1" applyFont="1" applyBorder="1" applyAlignment="1">
      <alignment horizontal="center" wrapText="1"/>
    </xf>
    <xf numFmtId="164" fontId="26" fillId="0" borderId="0" xfId="0" applyNumberFormat="1" applyFont="1" applyFill="1" applyAlignment="1">
      <alignment vertical="top" wrapText="1"/>
    </xf>
    <xf numFmtId="1" fontId="26" fillId="0" borderId="0" xfId="0" applyNumberFormat="1" applyFont="1" applyFill="1"/>
    <xf numFmtId="164" fontId="26" fillId="0" borderId="0" xfId="0" applyNumberFormat="1" applyFont="1" applyFill="1"/>
    <xf numFmtId="164" fontId="20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left" indent="1"/>
    </xf>
    <xf numFmtId="1" fontId="20" fillId="0" borderId="0" xfId="0" applyNumberFormat="1" applyFont="1" applyFill="1"/>
    <xf numFmtId="164" fontId="26" fillId="0" borderId="0" xfId="0" applyNumberFormat="1" applyFont="1" applyFill="1" applyAlignment="1">
      <alignment vertical="top"/>
    </xf>
    <xf numFmtId="1" fontId="31" fillId="0" borderId="0" xfId="0" applyNumberFormat="1" applyFont="1" applyBorder="1" applyAlignment="1">
      <alignment horizontal="left" indent="3"/>
    </xf>
    <xf numFmtId="1" fontId="32" fillId="0" borderId="16" xfId="0" applyNumberFormat="1" applyFont="1" applyFill="1" applyBorder="1" applyAlignment="1">
      <alignment horizontal="left" indent="1"/>
    </xf>
    <xf numFmtId="1" fontId="20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1" fontId="20" fillId="0" borderId="0" xfId="0" applyNumberFormat="1" applyFont="1" applyFill="1" applyAlignment="1">
      <alignment horizontal="left" vertical="top"/>
    </xf>
    <xf numFmtId="1" fontId="31" fillId="0" borderId="19" xfId="0" applyNumberFormat="1" applyFont="1" applyBorder="1" applyAlignment="1">
      <alignment horizontal="left" indent="3"/>
    </xf>
    <xf numFmtId="164" fontId="27" fillId="0" borderId="19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horizontal="center"/>
    </xf>
    <xf numFmtId="164" fontId="20" fillId="5" borderId="0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left" indent="1"/>
    </xf>
    <xf numFmtId="164" fontId="27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right"/>
    </xf>
    <xf numFmtId="1" fontId="20" fillId="0" borderId="16" xfId="0" applyNumberFormat="1" applyFont="1" applyFill="1" applyBorder="1" applyAlignment="1">
      <alignment horizontal="left" indent="1"/>
    </xf>
    <xf numFmtId="164" fontId="20" fillId="0" borderId="16" xfId="0" applyNumberFormat="1" applyFont="1" applyFill="1" applyBorder="1"/>
    <xf numFmtId="165" fontId="20" fillId="0" borderId="0" xfId="0" applyNumberFormat="1" applyFont="1" applyFill="1"/>
    <xf numFmtId="1" fontId="20" fillId="0" borderId="19" xfId="0" applyNumberFormat="1" applyFont="1" applyBorder="1" applyAlignment="1">
      <alignment horizontal="center" vertical="center" wrapText="1"/>
    </xf>
    <xf numFmtId="1" fontId="20" fillId="0" borderId="27" xfId="0" applyNumberFormat="1" applyFont="1" applyBorder="1" applyAlignment="1">
      <alignment horizontal="left" vertical="top" indent="1"/>
    </xf>
    <xf numFmtId="1" fontId="14" fillId="2" borderId="0" xfId="7" applyNumberFormat="1" applyFill="1"/>
    <xf numFmtId="1" fontId="20" fillId="0" borderId="0" xfId="0" applyNumberFormat="1" applyFont="1" applyFill="1" applyAlignment="1">
      <alignment horizontal="left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12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center"/>
    </xf>
    <xf numFmtId="1" fontId="20" fillId="0" borderId="19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" fontId="26" fillId="0" borderId="0" xfId="0" applyNumberFormat="1" applyFont="1" applyFill="1" applyBorder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/>
    <xf numFmtId="0" fontId="13" fillId="0" borderId="27" xfId="13" applyFont="1" applyFill="1" applyBorder="1" applyProtection="1">
      <protection hidden="1"/>
    </xf>
    <xf numFmtId="164" fontId="22" fillId="0" borderId="0" xfId="0" applyNumberFormat="1" applyFont="1" applyFill="1" applyBorder="1" applyAlignment="1">
      <alignment horizontal="right" vertical="top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68" fontId="31" fillId="0" borderId="19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1" fontId="31" fillId="0" borderId="0" xfId="0" applyNumberFormat="1" applyFont="1" applyFill="1" applyBorder="1" applyAlignment="1">
      <alignment horizontal="left" indent="3"/>
    </xf>
    <xf numFmtId="164" fontId="17" fillId="0" borderId="0" xfId="8" applyNumberFormat="1" applyFont="1" applyFill="1" applyBorder="1" applyAlignment="1" applyProtection="1">
      <alignment vertical="top" wrapText="1"/>
      <protection hidden="1"/>
    </xf>
    <xf numFmtId="164" fontId="16" fillId="0" borderId="0" xfId="8" applyNumberFormat="1" applyFont="1" applyFill="1" applyAlignment="1" applyProtection="1">
      <alignment horizontal="left" indent="6"/>
      <protection hidden="1"/>
    </xf>
    <xf numFmtId="165" fontId="23" fillId="0" borderId="0" xfId="5" applyNumberFormat="1" applyFont="1" applyBorder="1" applyAlignment="1" applyProtection="1">
      <alignment horizontal="right"/>
      <protection hidden="1"/>
    </xf>
    <xf numFmtId="165" fontId="23" fillId="0" borderId="27" xfId="5" applyNumberFormat="1" applyFont="1" applyBorder="1" applyAlignment="1" applyProtection="1">
      <alignment horizontal="right"/>
      <protection hidden="1"/>
    </xf>
    <xf numFmtId="1" fontId="28" fillId="0" borderId="0" xfId="0" applyNumberFormat="1" applyFont="1" applyBorder="1" applyAlignment="1">
      <alignment horizontal="left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indent="2"/>
    </xf>
    <xf numFmtId="0" fontId="13" fillId="6" borderId="0" xfId="16" applyFont="1" applyFill="1" applyAlignment="1">
      <alignment horizontal="left" indent="2"/>
    </xf>
    <xf numFmtId="165" fontId="23" fillId="0" borderId="0" xfId="5" applyNumberFormat="1" applyFont="1" applyFill="1" applyBorder="1" applyAlignment="1" applyProtection="1">
      <alignment horizontal="right"/>
      <protection hidden="1"/>
    </xf>
    <xf numFmtId="165" fontId="23" fillId="0" borderId="27" xfId="5" applyNumberFormat="1" applyFont="1" applyFill="1" applyBorder="1" applyAlignment="1" applyProtection="1">
      <alignment horizontal="right"/>
      <protection hidden="1"/>
    </xf>
    <xf numFmtId="165" fontId="20" fillId="0" borderId="7" xfId="0" applyNumberFormat="1" applyFont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left" vertical="top" indent="1"/>
    </xf>
    <xf numFmtId="1" fontId="20" fillId="0" borderId="0" xfId="0" applyNumberFormat="1" applyFont="1" applyFill="1" applyBorder="1" applyAlignment="1">
      <alignment horizontal="left" vertical="top"/>
    </xf>
    <xf numFmtId="1" fontId="20" fillId="0" borderId="0" xfId="2" applyNumberFormat="1" applyFont="1" applyFill="1" applyBorder="1" applyAlignment="1">
      <alignment horizontal="right" indent="1"/>
    </xf>
    <xf numFmtId="168" fontId="20" fillId="0" borderId="0" xfId="2" applyNumberFormat="1" applyFont="1" applyFill="1" applyBorder="1" applyAlignment="1">
      <alignment horizontal="right" indent="1"/>
    </xf>
    <xf numFmtId="164" fontId="17" fillId="0" borderId="7" xfId="8" applyNumberFormat="1" applyFont="1" applyFill="1" applyBorder="1" applyAlignment="1" applyProtection="1">
      <alignment vertical="top" wrapText="1"/>
      <protection hidden="1"/>
    </xf>
    <xf numFmtId="164" fontId="23" fillId="6" borderId="0" xfId="5" applyNumberFormat="1" applyFont="1" applyFill="1" applyBorder="1" applyAlignment="1" applyProtection="1">
      <alignment horizontal="right"/>
      <protection hidden="1"/>
    </xf>
    <xf numFmtId="165" fontId="23" fillId="6" borderId="0" xfId="5" applyNumberFormat="1" applyFont="1" applyFill="1" applyBorder="1" applyAlignment="1" applyProtection="1">
      <alignment horizontal="right" indent="3"/>
      <protection hidden="1"/>
    </xf>
    <xf numFmtId="165" fontId="23" fillId="6" borderId="0" xfId="5" applyNumberFormat="1" applyFont="1" applyFill="1" applyBorder="1" applyAlignment="1" applyProtection="1">
      <alignment horizontal="right"/>
      <protection hidden="1"/>
    </xf>
    <xf numFmtId="0" fontId="13" fillId="6" borderId="0" xfId="13" applyFont="1" applyFill="1" applyBorder="1" applyProtection="1">
      <protection hidden="1"/>
    </xf>
    <xf numFmtId="0" fontId="26" fillId="0" borderId="0" xfId="0" applyFont="1" applyFill="1"/>
    <xf numFmtId="169" fontId="20" fillId="0" borderId="27" xfId="0" applyNumberFormat="1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/>
    <xf numFmtId="167" fontId="26" fillId="0" borderId="0" xfId="0" applyNumberFormat="1" applyFont="1" applyBorder="1" applyAlignment="1">
      <alignment horizontal="center" vertical="center"/>
    </xf>
    <xf numFmtId="164" fontId="16" fillId="0" borderId="0" xfId="8" applyNumberFormat="1" applyFont="1" applyFill="1" applyAlignment="1" applyProtection="1">
      <protection hidden="1"/>
    </xf>
    <xf numFmtId="174" fontId="13" fillId="0" borderId="0" xfId="13" applyNumberFormat="1" applyFont="1"/>
    <xf numFmtId="164" fontId="20" fillId="0" borderId="0" xfId="0" applyNumberFormat="1" applyFont="1" applyFill="1" applyBorder="1" applyAlignment="1">
      <alignment horizontal="right" vertical="center" wrapText="1"/>
    </xf>
    <xf numFmtId="175" fontId="13" fillId="0" borderId="0" xfId="13" applyNumberFormat="1" applyFont="1"/>
    <xf numFmtId="176" fontId="13" fillId="0" borderId="0" xfId="13" applyNumberFormat="1" applyFont="1"/>
    <xf numFmtId="164" fontId="20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Border="1" applyAlignment="1">
      <alignment horizontal="right" vertical="center" wrapText="1"/>
    </xf>
    <xf numFmtId="164" fontId="20" fillId="0" borderId="27" xfId="0" applyNumberFormat="1" applyFont="1" applyBorder="1" applyAlignment="1">
      <alignment horizontal="right" vertical="center" wrapText="1"/>
    </xf>
    <xf numFmtId="165" fontId="20" fillId="0" borderId="27" xfId="0" applyNumberFormat="1" applyFont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Border="1" applyAlignment="1">
      <alignment vertical="center" wrapText="1"/>
    </xf>
    <xf numFmtId="164" fontId="20" fillId="0" borderId="27" xfId="0" applyNumberFormat="1" applyFont="1" applyFill="1" applyBorder="1" applyAlignment="1">
      <alignment vertical="center" wrapText="1"/>
    </xf>
    <xf numFmtId="165" fontId="20" fillId="0" borderId="27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0" xfId="0" applyNumberFormat="1" applyFont="1" applyFill="1" applyBorder="1" applyAlignment="1">
      <alignment horizontal="right" vertical="center" wrapText="1"/>
    </xf>
    <xf numFmtId="165" fontId="20" fillId="0" borderId="3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0" xfId="0" applyNumberFormat="1" applyFont="1" applyFill="1" applyBorder="1" applyAlignment="1">
      <alignment horizontal="right" vertical="center" wrapText="1"/>
    </xf>
    <xf numFmtId="165" fontId="20" fillId="0" borderId="3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0" xfId="0" applyNumberFormat="1" applyFont="1" applyFill="1" applyBorder="1" applyAlignment="1">
      <alignment horizontal="right" vertical="center" wrapText="1"/>
    </xf>
    <xf numFmtId="165" fontId="20" fillId="0" borderId="30" xfId="0" applyNumberFormat="1" applyFont="1" applyFill="1" applyBorder="1" applyAlignment="1">
      <alignment horizontal="right" vertical="center" wrapText="1"/>
    </xf>
    <xf numFmtId="0" fontId="21" fillId="0" borderId="0" xfId="13" applyFont="1" applyAlignment="1" applyProtection="1">
      <alignment horizontal="right"/>
      <protection hidden="1"/>
    </xf>
    <xf numFmtId="171" fontId="16" fillId="6" borderId="0" xfId="5" applyNumberFormat="1" applyFont="1" applyFill="1" applyAlignment="1" applyProtection="1">
      <alignment horizontal="center"/>
      <protection hidden="1"/>
    </xf>
    <xf numFmtId="164" fontId="16" fillId="6" borderId="0" xfId="8" applyNumberFormat="1" applyFont="1" applyFill="1" applyAlignment="1" applyProtection="1">
      <alignment horizontal="center"/>
      <protection hidden="1"/>
    </xf>
    <xf numFmtId="173" fontId="37" fillId="6" borderId="0" xfId="5" applyNumberFormat="1" applyFont="1" applyFill="1" applyAlignment="1" applyProtection="1">
      <alignment horizontal="center"/>
      <protection hidden="1"/>
    </xf>
    <xf numFmtId="166" fontId="16" fillId="0" borderId="0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vertical="distributed" wrapText="1"/>
    </xf>
    <xf numFmtId="0" fontId="20" fillId="0" borderId="0" xfId="0" applyFont="1" applyBorder="1" applyAlignment="1">
      <alignment horizontal="left" vertical="distributed" wrapText="1"/>
    </xf>
    <xf numFmtId="172" fontId="21" fillId="0" borderId="24" xfId="13" applyNumberFormat="1" applyFont="1" applyFill="1" applyBorder="1" applyAlignment="1" applyProtection="1">
      <alignment horizontal="center" vertical="center"/>
      <protection hidden="1"/>
    </xf>
    <xf numFmtId="172" fontId="21" fillId="0" borderId="20" xfId="13" applyNumberFormat="1" applyFont="1" applyFill="1" applyBorder="1" applyAlignment="1" applyProtection="1">
      <alignment horizontal="center" vertical="center"/>
      <protection hidden="1"/>
    </xf>
    <xf numFmtId="164" fontId="20" fillId="0" borderId="20" xfId="8" applyNumberFormat="1" applyFont="1" applyFill="1" applyBorder="1" applyAlignment="1" applyProtection="1">
      <alignment horizontal="center" vertical="center" wrapText="1"/>
      <protection hidden="1"/>
    </xf>
    <xf numFmtId="164" fontId="20" fillId="0" borderId="22" xfId="8" applyNumberFormat="1" applyFont="1" applyFill="1" applyBorder="1" applyAlignment="1" applyProtection="1">
      <alignment horizontal="center" vertical="center" wrapText="1"/>
      <protection hidden="1"/>
    </xf>
    <xf numFmtId="172" fontId="20" fillId="0" borderId="21" xfId="13" applyNumberFormat="1" applyFont="1" applyBorder="1" applyAlignment="1" applyProtection="1">
      <alignment horizontal="center" vertical="center"/>
      <protection hidden="1"/>
    </xf>
    <xf numFmtId="172" fontId="20" fillId="0" borderId="23" xfId="13" applyNumberFormat="1" applyFont="1" applyBorder="1" applyAlignment="1" applyProtection="1">
      <alignment horizontal="center" vertical="center"/>
      <protection hidden="1"/>
    </xf>
    <xf numFmtId="164" fontId="20" fillId="0" borderId="20" xfId="8" applyNumberFormat="1" applyFont="1" applyBorder="1" applyAlignment="1" applyProtection="1">
      <alignment horizontal="center" vertical="center" wrapText="1"/>
      <protection hidden="1"/>
    </xf>
    <xf numFmtId="164" fontId="20" fillId="0" borderId="22" xfId="8" applyNumberFormat="1" applyFont="1" applyBorder="1" applyAlignment="1" applyProtection="1">
      <alignment horizontal="center" vertical="center" wrapText="1"/>
      <protection hidden="1"/>
    </xf>
    <xf numFmtId="49" fontId="2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/>
    </xf>
    <xf numFmtId="1" fontId="28" fillId="0" borderId="0" xfId="0" applyNumberFormat="1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wrapTex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 vertical="top" wrapText="1"/>
    </xf>
    <xf numFmtId="0" fontId="21" fillId="0" borderId="0" xfId="13" applyFont="1" applyFill="1" applyAlignment="1" applyProtection="1">
      <alignment horizontal="right"/>
      <protection hidden="1"/>
    </xf>
    <xf numFmtId="49" fontId="20" fillId="0" borderId="22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4" fillId="3" borderId="0" xfId="7" applyNumberFormat="1" applyFill="1" applyAlignment="1">
      <alignment wrapText="1"/>
    </xf>
    <xf numFmtId="1" fontId="20" fillId="0" borderId="8" xfId="0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left" wrapText="1"/>
    </xf>
    <xf numFmtId="1" fontId="26" fillId="0" borderId="0" xfId="0" applyNumberFormat="1" applyFont="1" applyFill="1" applyBorder="1" applyAlignment="1">
      <alignment wrapText="1"/>
    </xf>
  </cellXfs>
  <cellStyles count="407">
    <cellStyle name="Comma [0]" xfId="3"/>
    <cellStyle name="Currency [0]" xfId="4"/>
    <cellStyle name="Гіперпосилання" xfId="7" builtinId="8"/>
    <cellStyle name="Гіперпосилання 2" xfId="9"/>
    <cellStyle name="Гіперпосилання 3" xfId="10"/>
    <cellStyle name="Звичайний" xfId="0" builtinId="0"/>
    <cellStyle name="Звичайний 2" xfId="11"/>
    <cellStyle name="Звичайний 3" xfId="15"/>
    <cellStyle name="Звичайний 4 2" xfId="17"/>
    <cellStyle name="Звичайний 4 2 2" xfId="26"/>
    <cellStyle name="Звичайний 4 2 2 2" xfId="64"/>
    <cellStyle name="Звичайний 4 2 2 2 2" xfId="159"/>
    <cellStyle name="Звичайний 4 2 2 2 2 2" xfId="401"/>
    <cellStyle name="Звичайний 4 2 2 2 2 3" xfId="254"/>
    <cellStyle name="Звичайний 4 2 2 2 3" xfId="102"/>
    <cellStyle name="Звичайний 4 2 2 2 3 2" xfId="344"/>
    <cellStyle name="Звичайний 4 2 2 2 4" xfId="311"/>
    <cellStyle name="Звичайний 4 2 2 2 5" xfId="197"/>
    <cellStyle name="Звичайний 4 2 2 3" xfId="50"/>
    <cellStyle name="Звичайний 4 2 2 3 2" xfId="145"/>
    <cellStyle name="Звичайний 4 2 2 3 2 2" xfId="387"/>
    <cellStyle name="Звичайний 4 2 2 3 3" xfId="297"/>
    <cellStyle name="Звичайний 4 2 2 3 4" xfId="240"/>
    <cellStyle name="Звичайний 4 2 2 4" xfId="121"/>
    <cellStyle name="Звичайний 4 2 2 4 2" xfId="363"/>
    <cellStyle name="Звичайний 4 2 2 4 3" xfId="216"/>
    <cellStyle name="Звичайний 4 2 2 5" xfId="88"/>
    <cellStyle name="Звичайний 4 2 2 5 2" xfId="330"/>
    <cellStyle name="Звичайний 4 2 2 6" xfId="273"/>
    <cellStyle name="Звичайний 4 2 2 7" xfId="183"/>
    <cellStyle name="Звичайний 4 2 3" xfId="31"/>
    <cellStyle name="Звичайний 4 2 3 2" xfId="41"/>
    <cellStyle name="Звичайний 4 2 3 2 2" xfId="136"/>
    <cellStyle name="Звичайний 4 2 3 2 2 2" xfId="378"/>
    <cellStyle name="Звичайний 4 2 3 2 3" xfId="288"/>
    <cellStyle name="Звичайний 4 2 3 2 4" xfId="231"/>
    <cellStyle name="Звичайний 4 2 3 3" xfId="126"/>
    <cellStyle name="Звичайний 4 2 3 3 2" xfId="368"/>
    <cellStyle name="Звичайний 4 2 3 3 3" xfId="221"/>
    <cellStyle name="Звичайний 4 2 3 4" xfId="79"/>
    <cellStyle name="Звичайний 4 2 3 4 2" xfId="321"/>
    <cellStyle name="Звичайний 4 2 3 5" xfId="278"/>
    <cellStyle name="Звичайний 4 2 3 6" xfId="174"/>
    <cellStyle name="Звичайний 4 2 4" xfId="55"/>
    <cellStyle name="Звичайний 4 2 4 2" xfId="150"/>
    <cellStyle name="Звичайний 4 2 4 2 2" xfId="392"/>
    <cellStyle name="Звичайний 4 2 4 2 3" xfId="245"/>
    <cellStyle name="Звичайний 4 2 4 3" xfId="93"/>
    <cellStyle name="Звичайний 4 2 4 3 2" xfId="335"/>
    <cellStyle name="Звичайний 4 2 4 4" xfId="302"/>
    <cellStyle name="Звичайний 4 2 4 5" xfId="188"/>
    <cellStyle name="Звичайний 4 2 5" xfId="69"/>
    <cellStyle name="Звичайний 4 2 5 2" xfId="164"/>
    <cellStyle name="Звичайний 4 2 5 2 2" xfId="406"/>
    <cellStyle name="Звичайний 4 2 5 2 3" xfId="259"/>
    <cellStyle name="Звичайний 4 2 5 3" xfId="107"/>
    <cellStyle name="Звичайний 4 2 5 3 2" xfId="349"/>
    <cellStyle name="Звичайний 4 2 5 4" xfId="316"/>
    <cellStyle name="Звичайний 4 2 5 5" xfId="202"/>
    <cellStyle name="Звичайний 4 2 6" xfId="36"/>
    <cellStyle name="Звичайний 4 2 6 2" xfId="131"/>
    <cellStyle name="Звичайний 4 2 6 2 2" xfId="373"/>
    <cellStyle name="Звичайний 4 2 6 3" xfId="283"/>
    <cellStyle name="Звичайний 4 2 6 4" xfId="226"/>
    <cellStyle name="Звичайний 4 2 7" xfId="112"/>
    <cellStyle name="Звичайний 4 2 7 2" xfId="354"/>
    <cellStyle name="Звичайний 4 2 7 3" xfId="207"/>
    <cellStyle name="Звичайний 4 2 8" xfId="74"/>
    <cellStyle name="Звичайний 4 2 8 2" xfId="264"/>
    <cellStyle name="Звичайний 4 2 9" xfId="169"/>
    <cellStyle name="Обычный 2" xfId="1"/>
    <cellStyle name="Обычный 2 2" xfId="12"/>
    <cellStyle name="Обычный 3" xfId="6"/>
    <cellStyle name="Обычный 3 10" xfId="165"/>
    <cellStyle name="Обычный 3 2" xfId="18"/>
    <cellStyle name="Обычный 3 2 2" xfId="56"/>
    <cellStyle name="Обычный 3 2 2 2" xfId="151"/>
    <cellStyle name="Обычный 3 2 2 2 2" xfId="393"/>
    <cellStyle name="Обычный 3 2 2 2 3" xfId="246"/>
    <cellStyle name="Обычный 3 2 2 3" xfId="94"/>
    <cellStyle name="Обычный 3 2 2 3 2" xfId="336"/>
    <cellStyle name="Обычный 3 2 2 4" xfId="303"/>
    <cellStyle name="Обычный 3 2 2 5" xfId="189"/>
    <cellStyle name="Обычный 3 2 3" xfId="42"/>
    <cellStyle name="Обычный 3 2 3 2" xfId="137"/>
    <cellStyle name="Обычный 3 2 3 2 2" xfId="379"/>
    <cellStyle name="Обычный 3 2 3 3" xfId="289"/>
    <cellStyle name="Обычный 3 2 3 4" xfId="232"/>
    <cellStyle name="Обычный 3 2 4" xfId="113"/>
    <cellStyle name="Обычный 3 2 4 2" xfId="355"/>
    <cellStyle name="Обычный 3 2 4 3" xfId="208"/>
    <cellStyle name="Обычный 3 2 5" xfId="80"/>
    <cellStyle name="Обычный 3 2 5 2" xfId="322"/>
    <cellStyle name="Обычный 3 2 6" xfId="265"/>
    <cellStyle name="Обычный 3 2 7" xfId="175"/>
    <cellStyle name="Обычный 3 3" xfId="22"/>
    <cellStyle name="Обычный 3 3 2" xfId="60"/>
    <cellStyle name="Обычный 3 3 2 2" xfId="155"/>
    <cellStyle name="Обычный 3 3 2 2 2" xfId="397"/>
    <cellStyle name="Обычный 3 3 2 2 3" xfId="250"/>
    <cellStyle name="Обычный 3 3 2 3" xfId="98"/>
    <cellStyle name="Обычный 3 3 2 3 2" xfId="340"/>
    <cellStyle name="Обычный 3 3 2 4" xfId="307"/>
    <cellStyle name="Обычный 3 3 2 5" xfId="193"/>
    <cellStyle name="Обычный 3 3 3" xfId="46"/>
    <cellStyle name="Обычный 3 3 3 2" xfId="141"/>
    <cellStyle name="Обычный 3 3 3 2 2" xfId="383"/>
    <cellStyle name="Обычный 3 3 3 3" xfId="293"/>
    <cellStyle name="Обычный 3 3 3 4" xfId="236"/>
    <cellStyle name="Обычный 3 3 4" xfId="117"/>
    <cellStyle name="Обычный 3 3 4 2" xfId="359"/>
    <cellStyle name="Обычный 3 3 4 3" xfId="212"/>
    <cellStyle name="Обычный 3 3 5" xfId="84"/>
    <cellStyle name="Обычный 3 3 5 2" xfId="326"/>
    <cellStyle name="Обычный 3 3 6" xfId="269"/>
    <cellStyle name="Обычный 3 3 7" xfId="179"/>
    <cellStyle name="Обычный 3 4" xfId="27"/>
    <cellStyle name="Обычный 3 4 2" xfId="37"/>
    <cellStyle name="Обычный 3 4 2 2" xfId="132"/>
    <cellStyle name="Обычный 3 4 2 2 2" xfId="374"/>
    <cellStyle name="Обычный 3 4 2 3" xfId="284"/>
    <cellStyle name="Обычный 3 4 2 4" xfId="227"/>
    <cellStyle name="Обычный 3 4 3" xfId="122"/>
    <cellStyle name="Обычный 3 4 3 2" xfId="364"/>
    <cellStyle name="Обычный 3 4 3 3" xfId="217"/>
    <cellStyle name="Обычный 3 4 4" xfId="75"/>
    <cellStyle name="Обычный 3 4 4 2" xfId="317"/>
    <cellStyle name="Обычный 3 4 5" xfId="274"/>
    <cellStyle name="Обычный 3 4 6" xfId="170"/>
    <cellStyle name="Обычный 3 5" xfId="51"/>
    <cellStyle name="Обычный 3 5 2" xfId="146"/>
    <cellStyle name="Обычный 3 5 2 2" xfId="388"/>
    <cellStyle name="Обычный 3 5 2 3" xfId="241"/>
    <cellStyle name="Обычный 3 5 3" xfId="89"/>
    <cellStyle name="Обычный 3 5 3 2" xfId="331"/>
    <cellStyle name="Обычный 3 5 4" xfId="298"/>
    <cellStyle name="Обычный 3 5 5" xfId="184"/>
    <cellStyle name="Обычный 3 6" xfId="65"/>
    <cellStyle name="Обычный 3 6 2" xfId="160"/>
    <cellStyle name="Обычный 3 6 2 2" xfId="402"/>
    <cellStyle name="Обычный 3 6 2 3" xfId="255"/>
    <cellStyle name="Обычный 3 6 3" xfId="103"/>
    <cellStyle name="Обычный 3 6 3 2" xfId="345"/>
    <cellStyle name="Обычный 3 6 4" xfId="312"/>
    <cellStyle name="Обычный 3 6 5" xfId="198"/>
    <cellStyle name="Обычный 3 7" xfId="32"/>
    <cellStyle name="Обычный 3 7 2" xfId="127"/>
    <cellStyle name="Обычный 3 7 2 2" xfId="369"/>
    <cellStyle name="Обычный 3 7 3" xfId="279"/>
    <cellStyle name="Обычный 3 7 4" xfId="222"/>
    <cellStyle name="Обычный 3 8" xfId="108"/>
    <cellStyle name="Обычный 3 8 2" xfId="350"/>
    <cellStyle name="Обычный 3 8 3" xfId="203"/>
    <cellStyle name="Обычный 3 9" xfId="70"/>
    <cellStyle name="Обычный 3 9 2" xfId="260"/>
    <cellStyle name="Обычный 4" xfId="13"/>
    <cellStyle name="Обычный 4 10" xfId="166"/>
    <cellStyle name="Обычный 4 2" xfId="19"/>
    <cellStyle name="Обычный 4 2 2" xfId="57"/>
    <cellStyle name="Обычный 4 2 2 2" xfId="152"/>
    <cellStyle name="Обычный 4 2 2 2 2" xfId="394"/>
    <cellStyle name="Обычный 4 2 2 2 3" xfId="247"/>
    <cellStyle name="Обычный 4 2 2 3" xfId="95"/>
    <cellStyle name="Обычный 4 2 2 3 2" xfId="337"/>
    <cellStyle name="Обычный 4 2 2 4" xfId="304"/>
    <cellStyle name="Обычный 4 2 2 5" xfId="190"/>
    <cellStyle name="Обычный 4 2 3" xfId="43"/>
    <cellStyle name="Обычный 4 2 3 2" xfId="138"/>
    <cellStyle name="Обычный 4 2 3 2 2" xfId="380"/>
    <cellStyle name="Обычный 4 2 3 3" xfId="290"/>
    <cellStyle name="Обычный 4 2 3 4" xfId="233"/>
    <cellStyle name="Обычный 4 2 4" xfId="114"/>
    <cellStyle name="Обычный 4 2 4 2" xfId="356"/>
    <cellStyle name="Обычный 4 2 4 3" xfId="209"/>
    <cellStyle name="Обычный 4 2 5" xfId="81"/>
    <cellStyle name="Обычный 4 2 5 2" xfId="323"/>
    <cellStyle name="Обычный 4 2 6" xfId="266"/>
    <cellStyle name="Обычный 4 2 7" xfId="176"/>
    <cellStyle name="Обычный 4 3" xfId="23"/>
    <cellStyle name="Обычный 4 3 2" xfId="61"/>
    <cellStyle name="Обычный 4 3 2 2" xfId="156"/>
    <cellStyle name="Обычный 4 3 2 2 2" xfId="398"/>
    <cellStyle name="Обычный 4 3 2 2 3" xfId="251"/>
    <cellStyle name="Обычный 4 3 2 3" xfId="99"/>
    <cellStyle name="Обычный 4 3 2 3 2" xfId="341"/>
    <cellStyle name="Обычный 4 3 2 4" xfId="308"/>
    <cellStyle name="Обычный 4 3 2 5" xfId="194"/>
    <cellStyle name="Обычный 4 3 3" xfId="47"/>
    <cellStyle name="Обычный 4 3 3 2" xfId="142"/>
    <cellStyle name="Обычный 4 3 3 2 2" xfId="384"/>
    <cellStyle name="Обычный 4 3 3 3" xfId="294"/>
    <cellStyle name="Обычный 4 3 3 4" xfId="237"/>
    <cellStyle name="Обычный 4 3 4" xfId="118"/>
    <cellStyle name="Обычный 4 3 4 2" xfId="360"/>
    <cellStyle name="Обычный 4 3 4 3" xfId="213"/>
    <cellStyle name="Обычный 4 3 5" xfId="85"/>
    <cellStyle name="Обычный 4 3 5 2" xfId="327"/>
    <cellStyle name="Обычный 4 3 6" xfId="270"/>
    <cellStyle name="Обычный 4 3 7" xfId="180"/>
    <cellStyle name="Обычный 4 4" xfId="28"/>
    <cellStyle name="Обычный 4 4 2" xfId="38"/>
    <cellStyle name="Обычный 4 4 2 2" xfId="133"/>
    <cellStyle name="Обычный 4 4 2 2 2" xfId="375"/>
    <cellStyle name="Обычный 4 4 2 3" xfId="285"/>
    <cellStyle name="Обычный 4 4 2 4" xfId="228"/>
    <cellStyle name="Обычный 4 4 3" xfId="123"/>
    <cellStyle name="Обычный 4 4 3 2" xfId="365"/>
    <cellStyle name="Обычный 4 4 3 3" xfId="218"/>
    <cellStyle name="Обычный 4 4 4" xfId="76"/>
    <cellStyle name="Обычный 4 4 4 2" xfId="318"/>
    <cellStyle name="Обычный 4 4 5" xfId="275"/>
    <cellStyle name="Обычный 4 4 6" xfId="171"/>
    <cellStyle name="Обычный 4 5" xfId="52"/>
    <cellStyle name="Обычный 4 5 2" xfId="147"/>
    <cellStyle name="Обычный 4 5 2 2" xfId="389"/>
    <cellStyle name="Обычный 4 5 2 3" xfId="242"/>
    <cellStyle name="Обычный 4 5 3" xfId="90"/>
    <cellStyle name="Обычный 4 5 3 2" xfId="332"/>
    <cellStyle name="Обычный 4 5 4" xfId="299"/>
    <cellStyle name="Обычный 4 5 5" xfId="185"/>
    <cellStyle name="Обычный 4 6" xfId="66"/>
    <cellStyle name="Обычный 4 6 2" xfId="161"/>
    <cellStyle name="Обычный 4 6 2 2" xfId="403"/>
    <cellStyle name="Обычный 4 6 2 3" xfId="256"/>
    <cellStyle name="Обычный 4 6 3" xfId="104"/>
    <cellStyle name="Обычный 4 6 3 2" xfId="346"/>
    <cellStyle name="Обычный 4 6 4" xfId="313"/>
    <cellStyle name="Обычный 4 6 5" xfId="199"/>
    <cellStyle name="Обычный 4 7" xfId="33"/>
    <cellStyle name="Обычный 4 7 2" xfId="128"/>
    <cellStyle name="Обычный 4 7 2 2" xfId="370"/>
    <cellStyle name="Обычный 4 7 3" xfId="280"/>
    <cellStyle name="Обычный 4 7 4" xfId="223"/>
    <cellStyle name="Обычный 4 8" xfId="109"/>
    <cellStyle name="Обычный 4 8 2" xfId="351"/>
    <cellStyle name="Обычный 4 8 3" xfId="204"/>
    <cellStyle name="Обычный 4 9" xfId="71"/>
    <cellStyle name="Обычный 4 9 2" xfId="261"/>
    <cellStyle name="Обычный 5" xfId="14"/>
    <cellStyle name="Обычный 5 10" xfId="167"/>
    <cellStyle name="Обычный 5 2" xfId="20"/>
    <cellStyle name="Обычный 5 2 2" xfId="58"/>
    <cellStyle name="Обычный 5 2 2 2" xfId="153"/>
    <cellStyle name="Обычный 5 2 2 2 2" xfId="395"/>
    <cellStyle name="Обычный 5 2 2 2 3" xfId="248"/>
    <cellStyle name="Обычный 5 2 2 3" xfId="96"/>
    <cellStyle name="Обычный 5 2 2 3 2" xfId="338"/>
    <cellStyle name="Обычный 5 2 2 4" xfId="305"/>
    <cellStyle name="Обычный 5 2 2 5" xfId="191"/>
    <cellStyle name="Обычный 5 2 3" xfId="44"/>
    <cellStyle name="Обычный 5 2 3 2" xfId="139"/>
    <cellStyle name="Обычный 5 2 3 2 2" xfId="381"/>
    <cellStyle name="Обычный 5 2 3 3" xfId="291"/>
    <cellStyle name="Обычный 5 2 3 4" xfId="234"/>
    <cellStyle name="Обычный 5 2 4" xfId="115"/>
    <cellStyle name="Обычный 5 2 4 2" xfId="357"/>
    <cellStyle name="Обычный 5 2 4 3" xfId="210"/>
    <cellStyle name="Обычный 5 2 5" xfId="82"/>
    <cellStyle name="Обычный 5 2 5 2" xfId="324"/>
    <cellStyle name="Обычный 5 2 6" xfId="267"/>
    <cellStyle name="Обычный 5 2 7" xfId="177"/>
    <cellStyle name="Обычный 5 3" xfId="24"/>
    <cellStyle name="Обычный 5 3 2" xfId="62"/>
    <cellStyle name="Обычный 5 3 2 2" xfId="157"/>
    <cellStyle name="Обычный 5 3 2 2 2" xfId="399"/>
    <cellStyle name="Обычный 5 3 2 2 3" xfId="252"/>
    <cellStyle name="Обычный 5 3 2 3" xfId="100"/>
    <cellStyle name="Обычный 5 3 2 3 2" xfId="342"/>
    <cellStyle name="Обычный 5 3 2 4" xfId="309"/>
    <cellStyle name="Обычный 5 3 2 5" xfId="195"/>
    <cellStyle name="Обычный 5 3 3" xfId="48"/>
    <cellStyle name="Обычный 5 3 3 2" xfId="143"/>
    <cellStyle name="Обычный 5 3 3 2 2" xfId="385"/>
    <cellStyle name="Обычный 5 3 3 3" xfId="295"/>
    <cellStyle name="Обычный 5 3 3 4" xfId="238"/>
    <cellStyle name="Обычный 5 3 4" xfId="119"/>
    <cellStyle name="Обычный 5 3 4 2" xfId="361"/>
    <cellStyle name="Обычный 5 3 4 3" xfId="214"/>
    <cellStyle name="Обычный 5 3 5" xfId="86"/>
    <cellStyle name="Обычный 5 3 5 2" xfId="328"/>
    <cellStyle name="Обычный 5 3 6" xfId="271"/>
    <cellStyle name="Обычный 5 3 7" xfId="181"/>
    <cellStyle name="Обычный 5 4" xfId="29"/>
    <cellStyle name="Обычный 5 4 2" xfId="39"/>
    <cellStyle name="Обычный 5 4 2 2" xfId="134"/>
    <cellStyle name="Обычный 5 4 2 2 2" xfId="376"/>
    <cellStyle name="Обычный 5 4 2 3" xfId="286"/>
    <cellStyle name="Обычный 5 4 2 4" xfId="229"/>
    <cellStyle name="Обычный 5 4 3" xfId="124"/>
    <cellStyle name="Обычный 5 4 3 2" xfId="366"/>
    <cellStyle name="Обычный 5 4 3 3" xfId="219"/>
    <cellStyle name="Обычный 5 4 4" xfId="77"/>
    <cellStyle name="Обычный 5 4 4 2" xfId="319"/>
    <cellStyle name="Обычный 5 4 5" xfId="276"/>
    <cellStyle name="Обычный 5 4 6" xfId="172"/>
    <cellStyle name="Обычный 5 5" xfId="53"/>
    <cellStyle name="Обычный 5 5 2" xfId="148"/>
    <cellStyle name="Обычный 5 5 2 2" xfId="390"/>
    <cellStyle name="Обычный 5 5 2 3" xfId="243"/>
    <cellStyle name="Обычный 5 5 3" xfId="91"/>
    <cellStyle name="Обычный 5 5 3 2" xfId="333"/>
    <cellStyle name="Обычный 5 5 4" xfId="300"/>
    <cellStyle name="Обычный 5 5 5" xfId="186"/>
    <cellStyle name="Обычный 5 6" xfId="67"/>
    <cellStyle name="Обычный 5 6 2" xfId="162"/>
    <cellStyle name="Обычный 5 6 2 2" xfId="404"/>
    <cellStyle name="Обычный 5 6 2 3" xfId="257"/>
    <cellStyle name="Обычный 5 6 3" xfId="105"/>
    <cellStyle name="Обычный 5 6 3 2" xfId="347"/>
    <cellStyle name="Обычный 5 6 4" xfId="314"/>
    <cellStyle name="Обычный 5 6 5" xfId="200"/>
    <cellStyle name="Обычный 5 7" xfId="34"/>
    <cellStyle name="Обычный 5 7 2" xfId="129"/>
    <cellStyle name="Обычный 5 7 2 2" xfId="371"/>
    <cellStyle name="Обычный 5 7 3" xfId="281"/>
    <cellStyle name="Обычный 5 7 4" xfId="224"/>
    <cellStyle name="Обычный 5 8" xfId="110"/>
    <cellStyle name="Обычный 5 8 2" xfId="352"/>
    <cellStyle name="Обычный 5 8 3" xfId="205"/>
    <cellStyle name="Обычный 5 9" xfId="72"/>
    <cellStyle name="Обычный 5 9 2" xfId="262"/>
    <cellStyle name="Обычный 6" xfId="16"/>
    <cellStyle name="Обычный 6 10" xfId="168"/>
    <cellStyle name="Обычный 6 2" xfId="21"/>
    <cellStyle name="Обычный 6 2 2" xfId="59"/>
    <cellStyle name="Обычный 6 2 2 2" xfId="154"/>
    <cellStyle name="Обычный 6 2 2 2 2" xfId="396"/>
    <cellStyle name="Обычный 6 2 2 2 3" xfId="249"/>
    <cellStyle name="Обычный 6 2 2 3" xfId="97"/>
    <cellStyle name="Обычный 6 2 2 3 2" xfId="339"/>
    <cellStyle name="Обычный 6 2 2 4" xfId="306"/>
    <cellStyle name="Обычный 6 2 2 5" xfId="192"/>
    <cellStyle name="Обычный 6 2 3" xfId="45"/>
    <cellStyle name="Обычный 6 2 3 2" xfId="140"/>
    <cellStyle name="Обычный 6 2 3 2 2" xfId="382"/>
    <cellStyle name="Обычный 6 2 3 3" xfId="292"/>
    <cellStyle name="Обычный 6 2 3 4" xfId="235"/>
    <cellStyle name="Обычный 6 2 4" xfId="116"/>
    <cellStyle name="Обычный 6 2 4 2" xfId="358"/>
    <cellStyle name="Обычный 6 2 4 3" xfId="211"/>
    <cellStyle name="Обычный 6 2 5" xfId="83"/>
    <cellStyle name="Обычный 6 2 5 2" xfId="325"/>
    <cellStyle name="Обычный 6 2 6" xfId="268"/>
    <cellStyle name="Обычный 6 2 7" xfId="178"/>
    <cellStyle name="Обычный 6 3" xfId="25"/>
    <cellStyle name="Обычный 6 3 2" xfId="63"/>
    <cellStyle name="Обычный 6 3 2 2" xfId="158"/>
    <cellStyle name="Обычный 6 3 2 2 2" xfId="400"/>
    <cellStyle name="Обычный 6 3 2 2 3" xfId="253"/>
    <cellStyle name="Обычный 6 3 2 3" xfId="101"/>
    <cellStyle name="Обычный 6 3 2 3 2" xfId="343"/>
    <cellStyle name="Обычный 6 3 2 4" xfId="310"/>
    <cellStyle name="Обычный 6 3 2 5" xfId="196"/>
    <cellStyle name="Обычный 6 3 3" xfId="49"/>
    <cellStyle name="Обычный 6 3 3 2" xfId="144"/>
    <cellStyle name="Обычный 6 3 3 2 2" xfId="386"/>
    <cellStyle name="Обычный 6 3 3 3" xfId="296"/>
    <cellStyle name="Обычный 6 3 3 4" xfId="239"/>
    <cellStyle name="Обычный 6 3 4" xfId="120"/>
    <cellStyle name="Обычный 6 3 4 2" xfId="362"/>
    <cellStyle name="Обычный 6 3 4 3" xfId="215"/>
    <cellStyle name="Обычный 6 3 5" xfId="87"/>
    <cellStyle name="Обычный 6 3 5 2" xfId="329"/>
    <cellStyle name="Обычный 6 3 6" xfId="272"/>
    <cellStyle name="Обычный 6 3 7" xfId="182"/>
    <cellStyle name="Обычный 6 4" xfId="30"/>
    <cellStyle name="Обычный 6 4 2" xfId="40"/>
    <cellStyle name="Обычный 6 4 2 2" xfId="135"/>
    <cellStyle name="Обычный 6 4 2 2 2" xfId="377"/>
    <cellStyle name="Обычный 6 4 2 3" xfId="287"/>
    <cellStyle name="Обычный 6 4 2 4" xfId="230"/>
    <cellStyle name="Обычный 6 4 3" xfId="125"/>
    <cellStyle name="Обычный 6 4 3 2" xfId="367"/>
    <cellStyle name="Обычный 6 4 3 3" xfId="220"/>
    <cellStyle name="Обычный 6 4 4" xfId="78"/>
    <cellStyle name="Обычный 6 4 4 2" xfId="320"/>
    <cellStyle name="Обычный 6 4 5" xfId="277"/>
    <cellStyle name="Обычный 6 4 6" xfId="173"/>
    <cellStyle name="Обычный 6 5" xfId="54"/>
    <cellStyle name="Обычный 6 5 2" xfId="149"/>
    <cellStyle name="Обычный 6 5 2 2" xfId="391"/>
    <cellStyle name="Обычный 6 5 2 3" xfId="244"/>
    <cellStyle name="Обычный 6 5 3" xfId="92"/>
    <cellStyle name="Обычный 6 5 3 2" xfId="334"/>
    <cellStyle name="Обычный 6 5 4" xfId="301"/>
    <cellStyle name="Обычный 6 5 5" xfId="187"/>
    <cellStyle name="Обычный 6 6" xfId="68"/>
    <cellStyle name="Обычный 6 6 2" xfId="163"/>
    <cellStyle name="Обычный 6 6 2 2" xfId="405"/>
    <cellStyle name="Обычный 6 6 2 3" xfId="258"/>
    <cellStyle name="Обычный 6 6 3" xfId="106"/>
    <cellStyle name="Обычный 6 6 3 2" xfId="348"/>
    <cellStyle name="Обычный 6 6 4" xfId="315"/>
    <cellStyle name="Обычный 6 6 5" xfId="201"/>
    <cellStyle name="Обычный 6 7" xfId="35"/>
    <cellStyle name="Обычный 6 7 2" xfId="130"/>
    <cellStyle name="Обычный 6 7 2 2" xfId="372"/>
    <cellStyle name="Обычный 6 7 3" xfId="282"/>
    <cellStyle name="Обычный 6 7 4" xfId="225"/>
    <cellStyle name="Обычный 6 8" xfId="111"/>
    <cellStyle name="Обычный 6 8 2" xfId="353"/>
    <cellStyle name="Обычный 6 8 3" xfId="206"/>
    <cellStyle name="Обычный 6 9" xfId="73"/>
    <cellStyle name="Обычный 6 9 2" xfId="263"/>
    <cellStyle name="Обычный_3.3-Loans" xfId="5"/>
    <cellStyle name="Обычный_depfv2000" xfId="2"/>
    <cellStyle name="Обычный_Депозити за регіонами" xfId="8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y%20Documents\MyDoc\MyDoc\&#1052;&#1086;&#1080;%20&#1092;&#1072;&#1081;&#1083;&#1099;\&#1056;&#1086;&#1073;&#1086;&#1095;i%20&#1090;&#1072;&#1073;&#1083;&#1080;&#1094;i%20&#1076;&#1086;%20&#1073;&#1102;&#1083;&#1077;&#1090;&#1077;&#1085;&#1103;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0"/>
      <sheetName val="2001"/>
      <sheetName val="2002"/>
      <sheetName val="2003"/>
      <sheetName val="2004"/>
      <sheetName val="2000(ср месяцы)"/>
      <sheetName val="2001(ср месяцы)"/>
      <sheetName val="2002(ср месяцы)"/>
      <sheetName val="2003(ср месяцы)"/>
      <sheetName val="2004(ср месяцы)"/>
    </sheetNames>
    <sheetDataSet>
      <sheetData sheetId="0"/>
      <sheetData sheetId="1"/>
      <sheetData sheetId="2" refreshError="1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3" refreshError="1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2"/>
  <sheetViews>
    <sheetView showGridLines="0" tabSelected="1" zoomScaleNormal="100" zoomScaleSheetLayoutView="90" workbookViewId="0">
      <selection activeCell="A2" sqref="A2"/>
    </sheetView>
  </sheetViews>
  <sheetFormatPr defaultColWidth="9.109375" defaultRowHeight="15.6"/>
  <cols>
    <col min="1" max="1" width="62.109375" style="66" customWidth="1"/>
    <col min="2" max="2" width="10.109375" style="52" bestFit="1" customWidth="1"/>
    <col min="3" max="3" width="7.44140625" style="52" bestFit="1" customWidth="1"/>
    <col min="4" max="4" width="14.5546875" style="52" customWidth="1"/>
    <col min="5" max="7" width="9.109375" style="52" customWidth="1"/>
    <col min="8" max="8" width="24.5546875" style="52" customWidth="1"/>
    <col min="9" max="9" width="0" style="52" hidden="1" customWidth="1"/>
    <col min="10" max="10" width="40.33203125" style="52" hidden="1" customWidth="1"/>
    <col min="11" max="11" width="9.5546875" style="52" bestFit="1" customWidth="1"/>
    <col min="12" max="12" width="11.6640625" style="52" customWidth="1"/>
    <col min="13" max="16384" width="9.109375" style="52"/>
  </cols>
  <sheetData>
    <row r="1" spans="1:16375">
      <c r="A1" s="67" t="s">
        <v>19</v>
      </c>
      <c r="F1" s="1"/>
    </row>
    <row r="2" spans="1:16375">
      <c r="A2" s="53"/>
      <c r="B2" s="54"/>
      <c r="C2" s="54"/>
      <c r="D2" s="54"/>
      <c r="E2" s="54"/>
      <c r="F2" s="199" t="s">
        <v>61</v>
      </c>
      <c r="G2" s="199"/>
    </row>
    <row r="3" spans="1:16375" ht="27.6">
      <c r="A3" s="200" t="s">
        <v>49</v>
      </c>
      <c r="B3" s="200"/>
      <c r="C3" s="200"/>
      <c r="D3" s="200"/>
      <c r="E3" s="200"/>
      <c r="F3" s="200"/>
      <c r="G3" s="200"/>
      <c r="J3" s="35" t="s">
        <v>9</v>
      </c>
    </row>
    <row r="4" spans="1:16375">
      <c r="A4" s="201" t="s">
        <v>50</v>
      </c>
      <c r="B4" s="201"/>
      <c r="C4" s="201"/>
      <c r="D4" s="201"/>
      <c r="E4" s="201"/>
      <c r="F4" s="201"/>
      <c r="G4" s="201"/>
      <c r="H4" s="2"/>
      <c r="I4" s="2"/>
      <c r="J4" s="20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</row>
    <row r="5" spans="1:16375">
      <c r="A5" s="202" t="str">
        <f>CONCATENATE("область:  ",A1)</f>
        <v>область:  Київська та м. Київ</v>
      </c>
      <c r="B5" s="202"/>
      <c r="C5" s="202"/>
      <c r="D5" s="202"/>
      <c r="E5" s="202"/>
      <c r="F5" s="202"/>
      <c r="G5" s="202"/>
      <c r="H5" s="2"/>
      <c r="I5" s="2"/>
      <c r="J5" s="20" t="s">
        <v>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</row>
    <row r="6" spans="1:16375">
      <c r="A6" s="203">
        <v>45379</v>
      </c>
      <c r="B6" s="203"/>
      <c r="C6" s="203"/>
      <c r="D6" s="203"/>
      <c r="E6" s="203"/>
      <c r="F6" s="203"/>
      <c r="G6" s="203"/>
      <c r="H6" s="2"/>
      <c r="I6" s="2"/>
      <c r="J6" s="20" t="s">
        <v>13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</row>
    <row r="7" spans="1:16375">
      <c r="A7" s="48"/>
      <c r="B7" s="3"/>
      <c r="C7" s="3"/>
      <c r="D7" s="3"/>
      <c r="E7" s="3"/>
      <c r="F7" s="3"/>
      <c r="G7" s="4"/>
      <c r="H7" s="2"/>
      <c r="I7" s="2"/>
      <c r="J7" s="20" t="s">
        <v>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</row>
    <row r="8" spans="1:16375" s="57" customFormat="1" ht="20.25" customHeight="1">
      <c r="A8" s="210" t="s">
        <v>51</v>
      </c>
      <c r="B8" s="212" t="s">
        <v>52</v>
      </c>
      <c r="C8" s="212"/>
      <c r="D8" s="212"/>
      <c r="E8" s="212" t="s">
        <v>53</v>
      </c>
      <c r="F8" s="212"/>
      <c r="G8" s="213"/>
      <c r="H8" s="55"/>
      <c r="I8" s="56"/>
      <c r="J8" s="20" t="s">
        <v>15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</row>
    <row r="9" spans="1:16375" s="57" customFormat="1" ht="50.25" customHeight="1">
      <c r="A9" s="211"/>
      <c r="B9" s="58" t="s">
        <v>54</v>
      </c>
      <c r="C9" s="49" t="s">
        <v>55</v>
      </c>
      <c r="D9" s="59" t="s">
        <v>56</v>
      </c>
      <c r="E9" s="49" t="s">
        <v>57</v>
      </c>
      <c r="F9" s="49" t="s">
        <v>90</v>
      </c>
      <c r="G9" s="50" t="s">
        <v>91</v>
      </c>
      <c r="I9" s="56"/>
      <c r="J9" s="20" t="s">
        <v>16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16375" ht="15.75" customHeight="1">
      <c r="A10" s="134" t="s">
        <v>62</v>
      </c>
      <c r="B10" s="6">
        <f>'Total(kr)'!$B$11</f>
        <v>1012228.7372217301</v>
      </c>
      <c r="C10" s="6">
        <f>IF(ISERROR(INDEX('Total(kr)'!$A$10:$M$37,MATCH($A$1,'Total(kr)'!$A$10:$A$37,0),2)),"–",INDEX('Total(kr)'!$A$10:$M$37,MATCH($A$1,'Total(kr)'!$A$10:$A$37,0),2))</f>
        <v>636865.71624744998</v>
      </c>
      <c r="D10" s="7">
        <f>IF(ISERROR(C10/B10*100),"–",C10/B10*100)</f>
        <v>62.917174036716141</v>
      </c>
      <c r="E10" s="136">
        <f>IF(ISERROR(INDEX('Total(kr)'!$A$10:$M$37,MATCH($A$1,'Total(kr)'!$A$10:$A$37,0),3)),"–",INDEX('Total(kr)'!$A$10:$M$37,MATCH($A$1,'Total(kr)'!$A$10:$A$37,0),3))</f>
        <v>1.6888933324467956</v>
      </c>
      <c r="F10" s="136">
        <f>IF(ISERROR(INDEX('Total(kr)'!$A$10:$M$37,MATCH($A$1,'Total(kr)'!$A$10:$A$37,0),4)),"–",INDEX('Total(kr)'!$A$10:$M$37,MATCH($A$1,'Total(kr)'!$A$10:$A$37,0),4))</f>
        <v>1.8848219295237527</v>
      </c>
      <c r="G10" s="136">
        <f>IF(ISERROR(INDEX('Total(kr)'!$A$10:$M$37,MATCH($A$1,'Total(kr)'!$A$10:$A$37,0),5)),"–",INDEX('Total(kr)'!$A$10:$M$37,MATCH($A$1,'Total(kr)'!$A$10:$A$37,0),5))</f>
        <v>1.995901048151822</v>
      </c>
      <c r="H10" s="5"/>
      <c r="I10" s="5"/>
      <c r="J10" s="20" t="s">
        <v>17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16375" ht="17.399999999999999">
      <c r="A11" s="143" t="s">
        <v>63</v>
      </c>
      <c r="B11" s="155">
        <f>'NonFin(kr)'!$B$11</f>
        <v>759581.48332972999</v>
      </c>
      <c r="C11" s="155">
        <f>IF(ISERROR(INDEX('NonFin(kr)'!$A$10:$M$37,MATCH($A$1,'NonFin(kr)'!$A$10:$A$37,0),2)),"–",INDEX('NonFin(kr)'!$A$10:$M$37,MATCH($A$1,'NonFin(kr)'!$A$10:$A$37,0),2))</f>
        <v>502988.25099655997</v>
      </c>
      <c r="D11" s="156">
        <f>IF(ISERROR(C11/B11*100),"–",C11/B11*100)</f>
        <v>66.219130144094834</v>
      </c>
      <c r="E11" s="157">
        <f>IF(ISERROR(INDEX('NonFin(kr)'!$A$10:$M$37,MATCH($A$1,'NonFin(kr)'!$A$10:$A$37,0),3)),"–",INDEX('NonFin(kr)'!$A$10:$M$37,MATCH($A$1,'NonFin(kr)'!$A$10:$A$37,0),3))</f>
        <v>-7.0023661759066158E-2</v>
      </c>
      <c r="F11" s="157">
        <f>IF(ISERROR(INDEX('NonFin(kr)'!$A$10:$M$37,MATCH($A$1,'NonFin(kr)'!$A$10:$A$37,0),4)),"–",INDEX('NonFin(kr)'!$A$10:$M$37,MATCH($A$1,'NonFin(kr)'!$A$10:$A$37,0),4))</f>
        <v>0.9072644509778911</v>
      </c>
      <c r="G11" s="157">
        <f>IF(ISERROR(INDEX('NonFin(kr)'!$A$10:$M$37,MATCH($A$1,'NonFin(kr)'!$A$10:$A$37,0),5)),"–",INDEX('NonFin(kr)'!$A$10:$M$37,MATCH($A$1,'NonFin(kr)'!$A$10:$A$37,0),5))</f>
        <v>1.8917723651239271</v>
      </c>
      <c r="H11" s="60"/>
      <c r="I11" s="5"/>
      <c r="J11" s="20" t="s">
        <v>18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16375">
      <c r="A12" s="135" t="s">
        <v>2</v>
      </c>
      <c r="B12" s="6">
        <f>'NonFin(kr)'!$F$11</f>
        <v>523665.81776980002</v>
      </c>
      <c r="C12" s="6">
        <f>IF(ISERROR(INDEX('NonFin(kr)'!$A$10:$M$37,MATCH($A$1,'NonFin(kr)'!$A$10:$A$37,0),6)),"–",INDEX('NonFin(kr)'!$A$10:$M$37,MATCH($A$1,'NonFin(kr)'!$A$10:$A$37,0),6))</f>
        <v>346450.39574990002</v>
      </c>
      <c r="D12" s="7">
        <f t="shared" ref="D12" si="0">IF(ISERROR(C12/B12*100),"–",C12/B12*100)</f>
        <v>66.158680592399733</v>
      </c>
      <c r="E12" s="136">
        <f>IF(ISERROR(INDEX('NonFin(kr)'!$A$10:$M$37,MATCH($A$1,'NonFin(kr)'!$A$10:$A$37,0),7)),"–",INDEX('NonFin(kr)'!$A$10:$M$37,MATCH($A$1,'NonFin(kr)'!$A$10:$A$37,0),7))</f>
        <v>2.3810009361808397</v>
      </c>
      <c r="F12" s="136">
        <f>IF(ISERROR(INDEX('NonFin(kr)'!$A$10:$M$37,MATCH($A$1,'NonFin(kr)'!$A$10:$A$37,0),8)),"–",INDEX('NonFin(kr)'!$A$10:$M$37,MATCH($A$1,'NonFin(kr)'!$A$10:$A$37,0),8))</f>
        <v>2.6289060384189611</v>
      </c>
      <c r="G12" s="136">
        <f>IF(ISERROR(INDEX('NonFin(kr)'!$A$10:$M$37,MATCH($A$1,'NonFin(kr)'!$A$10:$A$37,0),9)),"–",INDEX('NonFin(kr)'!$A$10:$M$37,MATCH($A$1,'NonFin(kr)'!$A$10:$A$37,0),9))</f>
        <v>2.245226832558501</v>
      </c>
      <c r="H12" s="60"/>
      <c r="I12" s="5"/>
      <c r="J12" s="37" t="s">
        <v>19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16375">
      <c r="A13" s="8" t="s">
        <v>3</v>
      </c>
      <c r="B13" s="6">
        <f>'NonFin(kr)'!$J$11</f>
        <v>235915.66555993</v>
      </c>
      <c r="C13" s="6">
        <f>IF(ISERROR(INDEX('NonFin(kr)'!$A$10:$M$37,MATCH($A$1,'NonFin(kr)'!$A$10:$A$37,0),10)),"–",INDEX('NonFin(kr)'!$A$10:$M$37,MATCH($A$1,'NonFin(kr)'!$A$10:$A$37,0),10))</f>
        <v>156537.85524666001</v>
      </c>
      <c r="D13" s="7">
        <f t="shared" ref="D13:D14" si="1">IF(ISERROR(C13/B13*100),"–",C13/B13*100)</f>
        <v>66.353310991505339</v>
      </c>
      <c r="E13" s="136">
        <f>IF(ISERROR(INDEX('NonFin(kr)'!$A$10:$M$37,MATCH($A$1,'NonFin(kr)'!$A$10:$A$37,0),11)),"–",INDEX('NonFin(kr)'!$A$10:$M$37,MATCH($A$1,'NonFin(kr)'!$A$10:$A$37,0),11))</f>
        <v>-5.0983531764393035</v>
      </c>
      <c r="F13" s="136">
        <f>IF(ISERROR(INDEX('NonFin(kr)'!$A$10:$M$37,MATCH($A$1,'NonFin(kr)'!$A$10:$A$37,0),12)),"–",INDEX('NonFin(kr)'!$A$10:$M$37,MATCH($A$1,'NonFin(kr)'!$A$10:$A$37,0),12))</f>
        <v>-2.7050458174998653</v>
      </c>
      <c r="G13" s="136">
        <f>IF(ISERROR(INDEX('NonFin(kr)'!$A$10:$M$37,MATCH($A$1,'NonFin(kr)'!$A$10:$A$37,0),13)),"–",INDEX('NonFin(kr)'!$A$10:$M$37,MATCH($A$1,'NonFin(kr)'!$A$10:$A$37,0),13))</f>
        <v>1.1181284078434715</v>
      </c>
      <c r="H13" s="5"/>
      <c r="I13" s="5"/>
      <c r="J13" s="20" t="s">
        <v>20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16375">
      <c r="A14" s="143" t="s">
        <v>64</v>
      </c>
      <c r="B14" s="155">
        <f>'HouseHolds(kr)'!$B$11</f>
        <v>235649.78243204</v>
      </c>
      <c r="C14" s="155">
        <f>IF(ISERROR(INDEX('HouseHolds(kr)'!A10:M37,MATCH($A$1,'HouseHolds(kr)'!A10:A37,0),2)),"–",INDEX('HouseHolds(kr)'!A10:M37,MATCH($A$1,'HouseHolds(kr)'!A10:A37,0),2))</f>
        <v>117501.53935301</v>
      </c>
      <c r="D14" s="156">
        <f t="shared" si="1"/>
        <v>49.862782872246761</v>
      </c>
      <c r="E14" s="157">
        <f>IF(ISERROR(INDEX('HouseHolds(kr)'!$A$10:$M$37,MATCH($A$1,'HouseHolds(kr)'!$A$10:$A$37,0),3)),"–",INDEX('HouseHolds(kr)'!$A$10:$M$37,MATCH($A$1,'HouseHolds(kr)'!$A$10:$A$37,0),3))</f>
        <v>15.611662392334097</v>
      </c>
      <c r="F14" s="157">
        <f>IF(ISERROR(INDEX('HouseHolds(kr)'!$A$10:$M$37,MATCH($A$1,'HouseHolds(kr)'!$A$10:$A$37,0),4)),"–",INDEX('HouseHolds(kr)'!$A$10:$M$37,MATCH($A$1,'HouseHolds(kr)'!$A$10:$A$37,0),4))</f>
        <v>7.8130558294907502</v>
      </c>
      <c r="G14" s="157">
        <f>IF(ISERROR(INDEX('HouseHolds(kr)'!$A$10:$M$37,MATCH($A$1,'HouseHolds(kr)'!$A$10:$A$37,0),5)),"–",INDEX('HouseHolds(kr)'!$A$10:$M$37,MATCH($A$1,'HouseHolds(kr)'!$A$10:$A$37,0),5))</f>
        <v>2.9089308070850279</v>
      </c>
      <c r="H14" s="5"/>
      <c r="I14" s="5"/>
      <c r="J14" s="20" t="s">
        <v>21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16375">
      <c r="A15" s="135" t="s">
        <v>2</v>
      </c>
      <c r="B15" s="6">
        <f>'HouseHolds(kr)'!$F$11</f>
        <v>223484.12641428001</v>
      </c>
      <c r="C15" s="6">
        <f>IF(ISERROR(INDEX('HouseHolds(kr)'!A11:M38,MATCH($A$1,'HouseHolds(kr)'!A11:A38,0),6)),"–",INDEX('HouseHolds(kr)'!A11:M38,MATCH($A$1,'HouseHolds(kr)'!A11:A38,0),6))</f>
        <v>109268.32842239999</v>
      </c>
      <c r="D15" s="7">
        <f>IF(ISERROR(C15/B15*100),"–",C15/B15*100)</f>
        <v>48.893104926765865</v>
      </c>
      <c r="E15" s="136">
        <f>IF(ISERROR(INDEX('HouseHolds(kr)'!$A$10:$M$37,MATCH($A$1,'HouseHolds(kr)'!$A$10:$A$37,0),7)),"–",INDEX('HouseHolds(kr)'!$A$10:$M$37,MATCH($A$1,'HouseHolds(kr)'!$A$10:$A$37,0),7))</f>
        <v>17.190448416647499</v>
      </c>
      <c r="F15" s="136">
        <f>IF(ISERROR(INDEX('HouseHolds(kr)'!$A$10:$M$37,MATCH($A$1,'HouseHolds(kr)'!$A$10:$A$37,0),8)),"–",INDEX('HouseHolds(kr)'!$A$10:$M$37,MATCH($A$1,'HouseHolds(kr)'!$A$10:$A$37,0),8))</f>
        <v>8.2009785007072082</v>
      </c>
      <c r="G15" s="136">
        <f>IF(ISERROR(INDEX('HouseHolds(kr)'!$A$10:$M$37,MATCH($A$1,'HouseHolds(kr)'!$A$10:$A$37,0),9)),"–",INDEX('HouseHolds(kr)'!$A$10:$M$37,MATCH($A$1,'HouseHolds(kr)'!$A$10:$A$37,0),9))</f>
        <v>2.9306746307801177</v>
      </c>
      <c r="H15" s="5"/>
      <c r="I15" s="5"/>
      <c r="J15" s="20" t="s">
        <v>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16375">
      <c r="A16" s="61" t="s">
        <v>3</v>
      </c>
      <c r="B16" s="62">
        <f>'HouseHolds(kr)'!$J$11</f>
        <v>12165.65601776</v>
      </c>
      <c r="C16" s="62">
        <f>IF(ISERROR(INDEX('HouseHolds(kr)'!A12:M38,MATCH($A$1,'HouseHolds(kr)'!A12:A38,0),10)),"–",INDEX('HouseHolds(kr)'!A12:M38,MATCH($A$1,'HouseHolds(kr)'!A12:A38,0),10))</f>
        <v>8233.2109306099992</v>
      </c>
      <c r="D16" s="63">
        <f t="shared" ref="D16" si="2">IF(ISERROR(C16/B16*100),"–",C16/B16*100)</f>
        <v>67.675848458897477</v>
      </c>
      <c r="E16" s="137">
        <f>IF(ISERROR(INDEX('HouseHolds(kr)'!$A$10:$M$37,MATCH($A$1,'HouseHolds(kr)'!$A$10:$A$37,0),11)),"–",INDEX('HouseHolds(kr)'!$A$10:$M$37,MATCH($A$1,'HouseHolds(kr)'!$A$10:$A$37,0),11))</f>
        <v>-1.9238864177902144</v>
      </c>
      <c r="F16" s="137">
        <f>IF(ISERROR(INDEX('HouseHolds(kr)'!$A$10:$M$37,MATCH($A$1,'HouseHolds(kr)'!$A$10:$A$37,0),12)),"–",INDEX('HouseHolds(kr)'!$A$10:$M$37,MATCH($A$1,'HouseHolds(kr)'!$A$10:$A$37,0),12))</f>
        <v>2.9161412850733797</v>
      </c>
      <c r="G16" s="137">
        <f>IF(ISERROR(INDEX('HouseHolds(kr)'!$A$10:$M$37,MATCH($A$1,'HouseHolds(kr)'!$A$10:$A$37,0),13)),"–",INDEX('HouseHolds(kr)'!$A$10:$M$37,MATCH($A$1,'HouseHolds(kr)'!$A$10:$A$37,0),13))</f>
        <v>2.6212218799711309</v>
      </c>
      <c r="H16" s="5"/>
      <c r="I16" s="5"/>
      <c r="J16" s="20" t="s">
        <v>23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12" ht="17.399999999999999">
      <c r="A17" s="134" t="s">
        <v>65</v>
      </c>
      <c r="B17" s="6">
        <f>'Total(dep)'!$B$11</f>
        <v>2427707.1594527401</v>
      </c>
      <c r="C17" s="6">
        <f>IF(ISERROR(INDEX('Total(dep)'!$A$10:$M$37,MATCH($A$1,'Total(dep)'!$A$10:$A$37,0),2)),"–",INDEX('Total(dep)'!$A$10:$M$37,MATCH($A$1,'Total(dep)'!$A$10:$A$37,0),2))</f>
        <v>1276954.6730787701</v>
      </c>
      <c r="D17" s="7">
        <f t="shared" ref="D17:D23" si="3">IF(ISERROR(C17/B17*100),"–",C17/B17*100)</f>
        <v>52.599205308049775</v>
      </c>
      <c r="E17" s="136">
        <f>IF(ISERROR(INDEX('Total(dep)'!$A$10:$M$37,MATCH($A$1,'Total(dep)'!$A$10:$A$37,0),3)),"–",INDEX('Total(dep)'!$A$10:$M$37,MATCH($A$1,'Total(dep)'!$A$10:$A$37,0),3))</f>
        <v>30.183911317001247</v>
      </c>
      <c r="F17" s="136">
        <f>IF(ISERROR(INDEX('Total(dep)'!$A$10:$M$37,MATCH($A$1,'Total(dep)'!$A$10:$A$37,0),4)),"–",INDEX('Total(dep)'!$A$10:$M$37,MATCH($A$1,'Total(dep)'!$A$10:$A$37,0),4))</f>
        <v>3.5326216991133634</v>
      </c>
      <c r="G17" s="136">
        <f>IF(ISERROR(INDEX('Total(dep)'!$A$10:$M$37,MATCH($A$1,'Total(dep)'!$A$10:$A$37,0),5)),"–",INDEX('Total(dep)'!$A$10:$M$37,MATCH($A$1,'Total(dep)'!$A$10:$A$37,0),5))</f>
        <v>4.1584314173674954</v>
      </c>
      <c r="J17" s="20" t="s">
        <v>24</v>
      </c>
    </row>
    <row r="18" spans="1:12" ht="17.399999999999999">
      <c r="A18" s="143" t="s">
        <v>63</v>
      </c>
      <c r="B18" s="155">
        <f>'NonFin(dep)'!$B$11</f>
        <v>1312700.9715751801</v>
      </c>
      <c r="C18" s="155">
        <f>IF(ISERROR(INDEX('NonFin(dep)'!$B$10:$M$37,MATCH($A$1,'NonFin(dep)'!$A$10:$A$37,0),2)),"–",INDEX('NonFin(dep)'!$A$10:$M$37,MATCH($A$1,'NonFin(dep)'!$A$10:$A$37,0),2))</f>
        <v>842620.90544590005</v>
      </c>
      <c r="D18" s="156">
        <f t="shared" si="3"/>
        <v>64.189859205695114</v>
      </c>
      <c r="E18" s="157">
        <f>IF(ISERROR(INDEX('NonFin(dep)'!$B$10:$M$37,MATCH($A$1,'NonFin(dep)'!$A$10:$A$37,0),3)),"–",INDEX('NonFin(dep)'!$A$10:$M$37,MATCH($A$1,'NonFin(dep)'!$A$10:$A$37,0),3))</f>
        <v>45.83293302718775</v>
      </c>
      <c r="F18" s="157">
        <f>IF(ISERROR(INDEX('NonFin(dep)'!$B$10:$M$37,MATCH($A$1,'NonFin(dep)'!$A$10:$A$37,0),4)),"–",INDEX('NonFin(dep)'!$A$10:$M$37,MATCH($A$1,'NonFin(dep)'!$A$10:$A$37,0),4))</f>
        <v>5.0760432289135906</v>
      </c>
      <c r="G18" s="157">
        <f>IF(ISERROR(INDEX('NonFin(dep)'!$B$10:$M$37,MATCH($A$1,'NonFin(dep)'!$A$10:$A$37,0),5)),"–",INDEX('NonFin(dep)'!$A$10:$M$37,MATCH($A$1,'NonFin(dep)'!$A$10:$A$37,0),5))</f>
        <v>5.0322020901922428</v>
      </c>
      <c r="J18" s="20" t="s">
        <v>25</v>
      </c>
    </row>
    <row r="19" spans="1:12">
      <c r="A19" s="135" t="s">
        <v>2</v>
      </c>
      <c r="B19" s="6">
        <f>'NonFin(dep)'!$F$11</f>
        <v>925978.01356422005</v>
      </c>
      <c r="C19" s="6">
        <f>IF(ISERROR(INDEX('NonFin(dep)'!$B$10:$M$37,MATCH($A$1,'NonFin(dep)'!$A$10:$A$37,0),6)),"–",INDEX('NonFin(dep)'!$A$10:$M$37,MATCH($A$1,'NonFin(dep)'!$A$10:$A$37,0),6))</f>
        <v>588790.98907419003</v>
      </c>
      <c r="D19" s="7">
        <f t="shared" si="3"/>
        <v>63.585849820326764</v>
      </c>
      <c r="E19" s="136">
        <f>IF(ISERROR(INDEX('NonFin(dep)'!$B$10:$M$37,MATCH($A$1,'NonFin(dep)'!$A$10:$A$37,0),7)),"–",INDEX('NonFin(dep)'!$A$10:$M$37,MATCH($A$1,'NonFin(dep)'!$A$10:$A$37,0),7))</f>
        <v>54.051694068973745</v>
      </c>
      <c r="F19" s="136">
        <f>IF(ISERROR(INDEX('NonFin(dep)'!$B$10:$M$37,MATCH($A$1,'NonFin(dep)'!$A$10:$A$37,0),8)),"–",INDEX('NonFin(dep)'!$A$10:$M$37,MATCH($A$1,'NonFin(dep)'!$A$10:$A$37,0),8))</f>
        <v>4.3376132588435183</v>
      </c>
      <c r="G19" s="136">
        <f>IF(ISERROR(INDEX('NonFin(dep)'!$B$10:$M$37,MATCH($A$1,'NonFin(dep)'!$A$10:$A$37,0),9)),"–",INDEX('NonFin(dep)'!$A$10:$M$37,MATCH($A$1,'NonFin(dep)'!$A$10:$A$37,0),9))</f>
        <v>5.9400118828206274</v>
      </c>
      <c r="J19" s="20" t="s">
        <v>26</v>
      </c>
    </row>
    <row r="20" spans="1:12">
      <c r="A20" s="135" t="s">
        <v>3</v>
      </c>
      <c r="B20" s="6">
        <f>'NonFin(dep)'!$J$11</f>
        <v>386722.95801096002</v>
      </c>
      <c r="C20" s="6">
        <f>IF(ISERROR(INDEX('NonFin(dep)'!$B$10:$M$37,MATCH($A$1,'NonFin(dep)'!$A$10:$A$37,0),10)),"–",INDEX('NonFin(dep)'!$A$10:$M$37,MATCH($A$1,'NonFin(dep)'!$A$10:$A$37,0),10))</f>
        <v>253829.91637170999</v>
      </c>
      <c r="D20" s="7">
        <f t="shared" si="3"/>
        <v>65.636112652126599</v>
      </c>
      <c r="E20" s="136">
        <f>IF(ISERROR(INDEX('NonFin(dep)'!$A$10:$M$37,MATCH($A$1,'NonFin(dep)'!$A$10:$A$37,0),11)),"–",INDEX('NonFin(dep)'!$A$10:$M$37,MATCH($A$1,'NonFin(dep)'!$A$10:$A$37,0),11))</f>
        <v>29.773038240114232</v>
      </c>
      <c r="F20" s="136">
        <f>IF(ISERROR(INDEX('NonFin(dep)'!$A$10:$M$37,MATCH($A$1,'NonFin(dep)'!$A$10:$A$37,0),12)),"–",INDEX('NonFin(dep)'!$A$10:$M$37,MATCH($A$1,'NonFin(dep)'!$A$10:$A$37,0),12))</f>
        <v>6.8298403152735574</v>
      </c>
      <c r="G20" s="136">
        <f>IF(ISERROR(INDEX('NonFin(dep)'!$A$10:$M$37,MATCH($A$1,'NonFin(dep)'!$A$10:$A$37,0),13)),"–",INDEX('NonFin(dep)'!$A$10:$M$37,MATCH($A$1,'NonFin(dep)'!$A$10:$A$37,0),13))</f>
        <v>2.9851550563817284</v>
      </c>
      <c r="J20" s="20" t="s">
        <v>27</v>
      </c>
    </row>
    <row r="21" spans="1:12">
      <c r="A21" s="143" t="s">
        <v>64</v>
      </c>
      <c r="B21" s="155">
        <f>'HouseHolds(dep)'!$B$11</f>
        <v>1079396.5135755399</v>
      </c>
      <c r="C21" s="155">
        <f>IF(ISERROR(INDEX('HouseHolds(dep)'!$A$10:$M$37,MATCH($A$1,'HouseHolds(dep)'!$A$10:$A$37,0),2)),"–",INDEX('HouseHolds(dep)'!$A$10:$M$37,MATCH($A$1,'HouseHolds(dep)'!$A$10:$A$37,0),2))</f>
        <v>409967.63162571</v>
      </c>
      <c r="D21" s="156">
        <f t="shared" si="3"/>
        <v>37.981189161680483</v>
      </c>
      <c r="E21" s="157">
        <f>IF(ISERROR(INDEX('HouseHolds(dep)'!$A$10:$M$37,MATCH($A$1,'HouseHolds(dep)'!$A$10:$A$37,0),3)),"–",INDEX('HouseHolds(dep)'!$A$10:$M$37,MATCH($A$1,'HouseHolds(dep)'!$A$10:$A$37,0),3))</f>
        <v>17.17633274756318</v>
      </c>
      <c r="F21" s="157">
        <f>IF(ISERROR(INDEX('HouseHolds(dep)'!$A$10:$M$37,MATCH($A$1,'HouseHolds(dep)'!$A$10:$A$37,0),4)),"–",INDEX('HouseHolds(dep)'!$A$10:$M$37,MATCH($A$1,'HouseHolds(dep)'!$A$10:$A$37,0),4))</f>
        <v>0.78001392689424165</v>
      </c>
      <c r="G21" s="157">
        <f>IF(ISERROR(INDEX('HouseHolds(dep)'!$A$10:$M$37,MATCH($A$1,'HouseHolds(dep)'!$A$10:$A$37,0),5)),"–",INDEX('HouseHolds(dep)'!$A$10:$M$37,MATCH($A$1,'HouseHolds(dep)'!$A$10:$A$37,0),5))</f>
        <v>3.2251711965464551</v>
      </c>
      <c r="J21" s="20" t="s">
        <v>28</v>
      </c>
    </row>
    <row r="22" spans="1:12">
      <c r="A22" s="135" t="s">
        <v>2</v>
      </c>
      <c r="B22" s="6">
        <f>'HouseHolds(dep)'!$F$11</f>
        <v>709221.66055034008</v>
      </c>
      <c r="C22" s="6">
        <f>IF(ISERROR(INDEX('HouseHolds(dep)'!$A$10:$M$37,MATCH($A$1,'HouseHolds(dep)'!$A$10:$A$37,0),6)),"–",INDEX('HouseHolds(dep)'!$A$10:$M$37,MATCH($A$1,'HouseHolds(dep)'!$A$10:$A$37,0),6))</f>
        <v>237761.53570370999</v>
      </c>
      <c r="D22" s="7">
        <f t="shared" si="3"/>
        <v>33.524291336394377</v>
      </c>
      <c r="E22" s="136">
        <f>IF(ISERROR(INDEX('HouseHolds(dep)'!$A$10:$M$37,MATCH($A$1,'HouseHolds(dep)'!$A$10:$A$37,0),7)),"–",INDEX('HouseHolds(dep)'!$A$10:$M$37,MATCH($A$1,'HouseHolds(dep)'!$A$10:$A$37,0),7))</f>
        <v>23.447587243872462</v>
      </c>
      <c r="F22" s="136">
        <f>IF(ISERROR(INDEX('HouseHolds(dep)'!$A$10:$M$37,MATCH($A$1,'HouseHolds(dep)'!$A$10:$A$37,0),8)),"–",INDEX('HouseHolds(dep)'!$A$10:$M$37,MATCH($A$1,'HouseHolds(dep)'!$A$10:$A$37,0),8))</f>
        <v>0.13691843266995818</v>
      </c>
      <c r="G22" s="136">
        <f>IF(ISERROR(INDEX('HouseHolds(dep)'!$A$10:$M$37,MATCH($A$1,'HouseHolds(dep)'!$A$10:$A$37,0),9)),"–",INDEX('HouseHolds(dep)'!$A$10:$M$37,MATCH($A$1,'HouseHolds(dep)'!$A$10:$A$37,0),9))</f>
        <v>2.7639727160371024</v>
      </c>
      <c r="J22" s="20" t="s">
        <v>29</v>
      </c>
    </row>
    <row r="23" spans="1:12">
      <c r="A23" s="61" t="s">
        <v>3</v>
      </c>
      <c r="B23" s="62">
        <f>'HouseHolds(dep)'!$J$11</f>
        <v>370174.85302520002</v>
      </c>
      <c r="C23" s="62">
        <f>IF(ISERROR(INDEX('HouseHolds(dep)'!$A$10:$M$37,MATCH($A$1,'HouseHolds(dep)'!$A$10:$A$37,0),10)),"–",INDEX('HouseHolds(dep)'!$A$10:$M$37,MATCH($A$1,'HouseHolds(dep)'!$A$10:$A$37,0),10))</f>
        <v>172206.09592200001</v>
      </c>
      <c r="D23" s="63">
        <f t="shared" si="3"/>
        <v>46.520203767130802</v>
      </c>
      <c r="E23" s="137">
        <f>IF(ISERROR(INDEX('HouseHolds(dep)'!$A$10:$M$37,MATCH($A$1,'HouseHolds(dep)'!$A$10:$A$37,0),11)),"–",INDEX('HouseHolds(dep)'!$A$10:$M$37,MATCH($A$1,'HouseHolds(dep)'!$A$10:$A$37,0),11))</f>
        <v>9.4962790505022383</v>
      </c>
      <c r="F23" s="137">
        <f>IF(ISERROR(INDEX('HouseHolds(dep)'!$A$10:$M$37,MATCH($A$1,'HouseHolds(dep)'!$A$10:$A$37,0),12)),"–",INDEX('HouseHolds(dep)'!$A$10:$M$37,MATCH($A$1,'HouseHolds(dep)'!$A$10:$A$37,0),12))</f>
        <v>1.6816198929837611</v>
      </c>
      <c r="G23" s="137">
        <f>IF(ISERROR(INDEX('HouseHolds(dep)'!$A$10:$M$37,MATCH($A$1,'HouseHolds(dep)'!$A$10:$A$37,0),13)),"–",INDEX('HouseHolds(dep)'!$A$10:$M$37,MATCH($A$1,'HouseHolds(dep)'!$A$10:$A$37,0),13))</f>
        <v>3.8687846430088371</v>
      </c>
      <c r="J23" s="20" t="s">
        <v>30</v>
      </c>
    </row>
    <row r="24" spans="1:12">
      <c r="A24" s="166"/>
      <c r="B24" s="9"/>
      <c r="C24" s="64"/>
      <c r="D24" s="64"/>
      <c r="E24" s="65"/>
      <c r="F24" s="65"/>
      <c r="G24" s="54"/>
      <c r="J24" s="20" t="s">
        <v>31</v>
      </c>
    </row>
    <row r="25" spans="1:12" s="57" customFormat="1" ht="26.25" customHeight="1">
      <c r="A25" s="206" t="s">
        <v>51</v>
      </c>
      <c r="B25" s="207"/>
      <c r="C25" s="207"/>
      <c r="D25" s="207"/>
      <c r="E25" s="208" t="s">
        <v>58</v>
      </c>
      <c r="F25" s="208"/>
      <c r="G25" s="209"/>
      <c r="J25" s="20" t="s">
        <v>32</v>
      </c>
    </row>
    <row r="26" spans="1:12" s="57" customFormat="1" ht="27.75" customHeight="1">
      <c r="A26" s="206"/>
      <c r="B26" s="207"/>
      <c r="C26" s="207"/>
      <c r="D26" s="207"/>
      <c r="E26" s="49" t="s">
        <v>54</v>
      </c>
      <c r="F26" s="49" t="s">
        <v>55</v>
      </c>
      <c r="G26" s="47" t="s">
        <v>59</v>
      </c>
      <c r="J26" s="20" t="s">
        <v>33</v>
      </c>
    </row>
    <row r="27" spans="1:12" ht="36.75" customHeight="1">
      <c r="A27" s="154" t="s">
        <v>89</v>
      </c>
      <c r="B27" s="154"/>
      <c r="C27" s="154"/>
      <c r="D27" s="154"/>
      <c r="E27" s="145">
        <f>'Total(inter_r_cred)'!$D$11</f>
        <v>19.997164856868999</v>
      </c>
      <c r="F27" s="145">
        <f>IF(ISERROR(INDEX('Total(inter_r_cred)'!A10:S37,MATCH($A$1,'Total(inter_r_cred)'!A10:A37,0),4)),"–",INDEX('Total(inter_r_cred)'!A10:S37,MATCH($A$1,'Total(inter_r_cred)'!A10:A37,0),4))</f>
        <v>16.638376771338166</v>
      </c>
      <c r="G27" s="145">
        <f>IF(ISERROR(IF(F27=0,"–",F27-E27)),"–",IF(F27=0,"–",F27-E27))</f>
        <v>-3.3587880855308327</v>
      </c>
      <c r="H27" s="167"/>
      <c r="J27" s="20"/>
      <c r="K27" s="170"/>
      <c r="L27" s="169"/>
    </row>
    <row r="28" spans="1:12" ht="17.399999999999999">
      <c r="A28" s="144" t="s">
        <v>63</v>
      </c>
      <c r="B28" s="158"/>
      <c r="C28" s="158"/>
      <c r="D28" s="158"/>
      <c r="E28" s="157">
        <f>'Inter_r_cred(NonFin)'!$D$11</f>
        <v>15.533383261688501</v>
      </c>
      <c r="F28" s="157">
        <f>IF(ISERROR(INDEX('Inter_r_cred(NonFin)'!$A$10:$S$37,MATCH($A$1,'Inter_r_cred(NonFin)'!$A$10:$A$37,0),4)),"–",INDEX('Inter_r_cred(NonFin)'!$A$10:$S$37,MATCH($A$1,'Inter_r_cred(NonFin)'!$A$10:$A$37,0),4))</f>
        <v>14.825793374778801</v>
      </c>
      <c r="G28" s="157">
        <f>IF(ISERROR(IF(F28=0,"–",F28-E28)),"–",IF(F28=0,"–",F28-E28))</f>
        <v>-0.70758988690969993</v>
      </c>
      <c r="H28" s="167"/>
      <c r="K28" s="170"/>
      <c r="L28" s="169"/>
    </row>
    <row r="29" spans="1:12">
      <c r="A29" s="135" t="s">
        <v>2</v>
      </c>
      <c r="B29" s="65"/>
      <c r="C29" s="65"/>
      <c r="D29" s="65"/>
      <c r="E29" s="145">
        <f>'Inter_r_cred(NonFin)'!$J$11</f>
        <v>16.6234902881992</v>
      </c>
      <c r="F29" s="145">
        <f>IF(ISERROR(INDEX('Inter_r_cred(NonFin)'!$A$10:$S$37,MATCH($A$1,'Inter_r_cred(NonFin)'!$A$10:$A$37,0),10)),"–",INDEX('Inter_r_cred(NonFin)'!$A$10:$S$37,MATCH($A$1,'Inter_r_cred(NonFin)'!$A$10:$A$37,0),10))</f>
        <v>15.657562791739</v>
      </c>
      <c r="G29" s="145">
        <f t="shared" ref="G29:G33" si="4">IF(ISERROR(IF(F29=0,"–",F29-E29)),"–",IF(F29=0,"–",F29-E29))</f>
        <v>-0.96592749646019982</v>
      </c>
      <c r="H29" s="167"/>
      <c r="K29" s="170"/>
      <c r="L29" s="169"/>
    </row>
    <row r="30" spans="1:12">
      <c r="A30" s="135" t="s">
        <v>3</v>
      </c>
      <c r="B30" s="65"/>
      <c r="C30" s="65"/>
      <c r="D30" s="65"/>
      <c r="E30" s="145">
        <f>'Inter_r_cred(NonFin)'!$P$11</f>
        <v>6.7864890639314197</v>
      </c>
      <c r="F30" s="145">
        <f>IF(ISERROR(INDEX('Inter_r_cred(NonFin)'!$A$10:$S$37,MATCH($A$1,'Inter_r_cred(NonFin)'!$A$10:$A$37,0),16)),"–",INDEX('Inter_r_cred(NonFin)'!$A$10:$S$37,MATCH($A$1,'Inter_r_cred(NonFin)'!$A$10:$A$37,0),16))</f>
        <v>6.7017024947474102</v>
      </c>
      <c r="G30" s="145">
        <f t="shared" si="4"/>
        <v>-8.4786569184009508E-2</v>
      </c>
      <c r="H30" s="167"/>
      <c r="K30" s="170"/>
      <c r="L30" s="169"/>
    </row>
    <row r="31" spans="1:12">
      <c r="A31" s="143" t="s">
        <v>64</v>
      </c>
      <c r="B31" s="158"/>
      <c r="C31" s="158"/>
      <c r="D31" s="158"/>
      <c r="E31" s="157">
        <f>'Inter_r_cred(HouseHolds)'!$D$11</f>
        <v>34.458719372501903</v>
      </c>
      <c r="F31" s="157">
        <f>IF(ISERROR(INDEX('Inter_r_cred(HouseHolds)'!A10:S38,MATCH($A$1,'Inter_r_cred(HouseHolds)'!A10:A38,0),4)),"–",INDEX('Inter_r_cred(HouseHolds)'!A10:S38,MATCH($A$1,'Inter_r_cred(HouseHolds)'!A10:A38,0),4))</f>
        <v>29.469423250462601</v>
      </c>
      <c r="G31" s="157">
        <f t="shared" si="4"/>
        <v>-4.9892961220393026</v>
      </c>
      <c r="H31" s="167"/>
      <c r="K31" s="170"/>
      <c r="L31" s="169"/>
    </row>
    <row r="32" spans="1:12">
      <c r="A32" s="135" t="s">
        <v>2</v>
      </c>
      <c r="B32" s="65"/>
      <c r="C32" s="65"/>
      <c r="D32" s="65"/>
      <c r="E32" s="145">
        <f>'Inter_r_cred(HouseHolds)'!$J$11</f>
        <v>34.465672886503299</v>
      </c>
      <c r="F32" s="145">
        <f>IF(ISERROR(INDEX('Inter_r_cred(HouseHolds)'!A11:S39,MATCH($A$1,'Inter_r_cred(HouseHolds)'!A11:A39,0),10)),"–",INDEX('Inter_r_cred(HouseHolds)'!A11:S39,MATCH($A$1,'Inter_r_cred(HouseHolds)'!A11:A39,0),10))</f>
        <v>29.4844321027246</v>
      </c>
      <c r="G32" s="145">
        <f t="shared" si="4"/>
        <v>-4.9812407837786985</v>
      </c>
      <c r="H32" s="167"/>
      <c r="K32" s="170"/>
      <c r="L32" s="169"/>
    </row>
    <row r="33" spans="1:12">
      <c r="A33" s="61" t="s">
        <v>3</v>
      </c>
      <c r="B33" s="65"/>
      <c r="C33" s="65"/>
      <c r="D33" s="65"/>
      <c r="E33" s="146">
        <f>'Inter_r_cred(HouseHolds)'!$P$11</f>
        <v>4.8604456036236803</v>
      </c>
      <c r="F33" s="146">
        <f>IF(ISERROR(INDEX('Inter_r_cred(HouseHolds)'!A12:S40,MATCH($A$1,'Inter_r_cred(HouseHolds)'!A12:A40,0),16)),"–",INDEX('Inter_r_cred(HouseHolds)'!A12:S40,MATCH($A$1,'Inter_r_cred(HouseHolds)'!A12:A40,0),16))</f>
        <v>5.2931949238187697</v>
      </c>
      <c r="G33" s="146">
        <f t="shared" si="4"/>
        <v>0.43274932019508938</v>
      </c>
      <c r="H33" s="167"/>
      <c r="K33" s="170"/>
      <c r="L33" s="169"/>
    </row>
    <row r="34" spans="1:12" ht="21.75" customHeight="1">
      <c r="A34" s="154" t="s">
        <v>66</v>
      </c>
      <c r="B34" s="154"/>
      <c r="C34" s="154"/>
      <c r="D34" s="154"/>
      <c r="E34" s="145">
        <f>'Total(inter_r_dep)'!$B$11</f>
        <v>8.4053966575447099</v>
      </c>
      <c r="F34" s="145">
        <f>IF(ISERROR(INDEX('Total(inter_r_dep)'!A10:P38,MATCH($A$1,'Total(inter_r_dep)'!A10:A38,0),2)),"–",INDEX('Total(inter_r_dep)'!A10:P38,MATCH($A$1,'Total(inter_r_dep)'!A10:A38,0),2))</f>
        <v>7.9517047700620695</v>
      </c>
      <c r="G34" s="145">
        <f>IF(ISERROR(IF(F34=0,"–",F34-E34)),"–",IF(F34=0,"–",F34-E34))</f>
        <v>-0.45369188748264033</v>
      </c>
      <c r="H34" s="167"/>
      <c r="K34" s="170"/>
      <c r="L34" s="169"/>
    </row>
    <row r="35" spans="1:12" ht="17.399999999999999">
      <c r="A35" s="143" t="s">
        <v>63</v>
      </c>
      <c r="B35" s="158"/>
      <c r="C35" s="158"/>
      <c r="D35" s="158"/>
      <c r="E35" s="157">
        <f>'Inter_r_dep(NonFin)'!$B$11</f>
        <v>8.3999201719921697</v>
      </c>
      <c r="F35" s="157">
        <f>IF(ISERROR(INDEX('Inter_r_dep(NonFin)'!A10:P38,MATCH($A$1,'Inter_r_dep(NonFin)'!A10:A38,0),2)),"–",INDEX('Inter_r_dep(NonFin)'!A10:P38,MATCH($A$1,'Inter_r_dep(NonFin)'!A10:A38,0),2))</f>
        <v>8.0134698850503092</v>
      </c>
      <c r="G35" s="157">
        <f>IF(ISERROR(IF(F35=0,"–",F35-E35)),"–",IF(F35=0,"–",F35-E35))</f>
        <v>-0.38645028694186045</v>
      </c>
      <c r="H35" s="167"/>
      <c r="K35" s="170"/>
      <c r="L35" s="169"/>
    </row>
    <row r="36" spans="1:12">
      <c r="A36" s="135" t="s">
        <v>2</v>
      </c>
      <c r="B36" s="65"/>
      <c r="C36" s="65"/>
      <c r="D36" s="65"/>
      <c r="E36" s="145">
        <f>'Inter_r_dep(NonFin)'!$G$11</f>
        <v>9.6046778152359806</v>
      </c>
      <c r="F36" s="145">
        <f>IF(ISERROR(INDEX('Inter_r_dep(NonFin)'!A11:P39,MATCH($A$1,'Inter_r_dep(NonFin)'!A11:A39,0),7)),"–",INDEX('Inter_r_dep(NonFin)'!A11:P39,MATCH($A$1,'Inter_r_dep(NonFin)'!A11:A39,0),7))</f>
        <v>9.3173227886948897</v>
      </c>
      <c r="G36" s="145">
        <f t="shared" ref="G36:G40" si="5">IF(ISERROR(IF(F36=0,"–",F36-E36)),"–",IF(F36=0,"–",F36-E36))</f>
        <v>-0.28735502654109091</v>
      </c>
      <c r="H36" s="167"/>
      <c r="K36" s="170"/>
      <c r="L36" s="169"/>
    </row>
    <row r="37" spans="1:12">
      <c r="A37" s="135" t="s">
        <v>3</v>
      </c>
      <c r="B37" s="65"/>
      <c r="C37" s="65"/>
      <c r="D37" s="65"/>
      <c r="E37" s="145">
        <f>'Inter_r_dep(NonFin)'!$L$11</f>
        <v>0.81583923845713102</v>
      </c>
      <c r="F37" s="145">
        <f>IF(ISERROR(INDEX('Inter_r_dep(NonFin)'!A12:P40,MATCH($A$1,'Inter_r_dep(NonFin)'!A12:A40,0),12)),"–",INDEX('Inter_r_dep(NonFin)'!A12:P40,MATCH($A$1,'Inter_r_dep(NonFin)'!A12:A40,0),12))</f>
        <v>0.85146860113113298</v>
      </c>
      <c r="G37" s="145">
        <f t="shared" si="5"/>
        <v>3.5629362674001963E-2</v>
      </c>
      <c r="H37" s="167"/>
      <c r="K37" s="170"/>
      <c r="L37" s="169"/>
    </row>
    <row r="38" spans="1:12">
      <c r="A38" s="143" t="s">
        <v>64</v>
      </c>
      <c r="B38" s="158"/>
      <c r="C38" s="158"/>
      <c r="D38" s="158"/>
      <c r="E38" s="157">
        <f>'Inter_r_dep(HouseHolds)'!$B$11</f>
        <v>8.40831491561433</v>
      </c>
      <c r="F38" s="157">
        <f>IF(ISERROR(INDEX('Inter_r_dep(HouseHolds)'!A10:P38,MATCH($A$1,'Inter_r_dep(HouseHolds)'!A10:A38,0),2)),"–",INDEX('Inter_r_dep(HouseHolds)'!A10:P38,MATCH($A$1,'Inter_r_dep(HouseHolds)'!A10:A38,0),2))</f>
        <v>6.6639477482669296</v>
      </c>
      <c r="G38" s="157">
        <f t="shared" si="5"/>
        <v>-1.7443671673474004</v>
      </c>
      <c r="H38" s="167"/>
      <c r="K38" s="170"/>
      <c r="L38" s="169"/>
    </row>
    <row r="39" spans="1:12">
      <c r="A39" s="8" t="s">
        <v>2</v>
      </c>
      <c r="B39" s="65"/>
      <c r="C39" s="65"/>
      <c r="D39" s="65"/>
      <c r="E39" s="145">
        <f>'Inter_r_dep(HouseHolds)'!$G$11</f>
        <v>11.349073006459699</v>
      </c>
      <c r="F39" s="145">
        <f>IF(ISERROR(INDEX('Inter_r_dep(HouseHolds)'!A11:P39,MATCH($A$1,'Inter_r_dep(HouseHolds)'!A11:A39,0),7)),"–",INDEX('Inter_r_dep(HouseHolds)'!A11:P39,MATCH($A$1,'Inter_r_dep(HouseHolds)'!A11:A39,0),7))</f>
        <v>9.4586261484964709</v>
      </c>
      <c r="G39" s="145">
        <f t="shared" si="5"/>
        <v>-1.8904468579632283</v>
      </c>
      <c r="H39" s="167"/>
      <c r="K39" s="170"/>
      <c r="L39" s="169"/>
    </row>
    <row r="40" spans="1:12">
      <c r="A40" s="61" t="s">
        <v>3</v>
      </c>
      <c r="B40" s="125"/>
      <c r="C40" s="125"/>
      <c r="D40" s="125"/>
      <c r="E40" s="146">
        <f>'Inter_r_dep(HouseHolds)'!L11</f>
        <v>1.0304419946076999</v>
      </c>
      <c r="F40" s="146">
        <f>IF(ISERROR(INDEX('Inter_r_dep(HouseHolds)'!A12:P39,MATCH($A$1,'Inter_r_dep(HouseHolds)'!A12:A39,0),12)),"–",INDEX('Inter_r_dep(HouseHolds)'!A12:P39,MATCH($A$1,'Inter_r_dep(HouseHolds)'!A12:A39,0),12))</f>
        <v>1.0878633634609101</v>
      </c>
      <c r="G40" s="146">
        <f t="shared" si="5"/>
        <v>5.7421368853210142E-2</v>
      </c>
      <c r="H40" s="167"/>
      <c r="K40" s="170"/>
      <c r="L40" s="169"/>
    </row>
    <row r="41" spans="1:12" ht="53.25" customHeight="1">
      <c r="A41" s="204" t="s">
        <v>67</v>
      </c>
      <c r="B41" s="204"/>
      <c r="C41" s="204"/>
      <c r="D41" s="204"/>
      <c r="E41" s="204"/>
      <c r="F41" s="204"/>
      <c r="G41" s="54"/>
    </row>
    <row r="42" spans="1:12" ht="42" customHeight="1">
      <c r="A42" s="205" t="s">
        <v>68</v>
      </c>
      <c r="B42" s="205"/>
      <c r="C42" s="205"/>
      <c r="D42" s="205"/>
      <c r="E42" s="205"/>
      <c r="F42" s="205"/>
    </row>
  </sheetData>
  <sheetProtection formatCells="0" formatColumns="0" formatRows="0" insertColumns="0" insertRows="0" insertHyperlinks="0" deleteColumns="0" deleteRows="0" sort="0" autoFilter="0" pivotTables="0"/>
  <mergeCells count="12">
    <mergeCell ref="A41:F41"/>
    <mergeCell ref="A42:F42"/>
    <mergeCell ref="A25:D26"/>
    <mergeCell ref="E25:G25"/>
    <mergeCell ref="A8:A9"/>
    <mergeCell ref="B8:D8"/>
    <mergeCell ref="E8:G8"/>
    <mergeCell ref="F2:G2"/>
    <mergeCell ref="A3:G3"/>
    <mergeCell ref="A4:G4"/>
    <mergeCell ref="A5:G5"/>
    <mergeCell ref="A6:G6"/>
  </mergeCells>
  <dataValidations xWindow="485" yWindow="219" count="1">
    <dataValidation type="list" allowBlank="1" showInputMessage="1" showErrorMessage="1" prompt="Для вибору регіону натисніть кнопку зі стрілкою" sqref="A1">
      <formula1>Region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7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S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7.88671875" style="93" customWidth="1"/>
    <col min="2" max="2" width="7.5546875" style="94" customWidth="1"/>
    <col min="3" max="3" width="6.88671875" style="94" customWidth="1"/>
    <col min="4" max="4" width="9.44140625" style="94" customWidth="1"/>
    <col min="5" max="5" width="6.88671875" style="94" customWidth="1"/>
    <col min="6" max="6" width="9.6640625" style="94" customWidth="1"/>
    <col min="7" max="9" width="6.88671875" style="94" customWidth="1"/>
    <col min="10" max="10" width="9.44140625" style="94" customWidth="1"/>
    <col min="11" max="11" width="6.88671875" style="94" customWidth="1"/>
    <col min="12" max="12" width="9.6640625" style="94" customWidth="1"/>
    <col min="13" max="15" width="6.88671875" style="94" customWidth="1"/>
    <col min="16" max="16" width="9.44140625" style="94" customWidth="1"/>
    <col min="17" max="17" width="6.88671875" style="94" customWidth="1"/>
    <col min="18" max="18" width="9.6640625" style="94" customWidth="1"/>
    <col min="19" max="19" width="6.88671875" style="94" customWidth="1"/>
    <col min="20" max="237" width="9.109375" style="94"/>
    <col min="238" max="238" width="3" style="94" bestFit="1" customWidth="1"/>
    <col min="239" max="239" width="17.88671875" style="94" customWidth="1"/>
    <col min="240" max="240" width="7.5546875" style="94" customWidth="1"/>
    <col min="241" max="241" width="6.88671875" style="94" customWidth="1"/>
    <col min="242" max="242" width="9.44140625" style="94" customWidth="1"/>
    <col min="243" max="243" width="6.88671875" style="94" customWidth="1"/>
    <col min="244" max="244" width="9.6640625" style="94" customWidth="1"/>
    <col min="245" max="247" width="6.88671875" style="94" customWidth="1"/>
    <col min="248" max="248" width="9.44140625" style="94" customWidth="1"/>
    <col min="249" max="249" width="6.88671875" style="94" customWidth="1"/>
    <col min="250" max="250" width="9.6640625" style="94" customWidth="1"/>
    <col min="251" max="253" width="6.88671875" style="94" customWidth="1"/>
    <col min="254" max="254" width="9.44140625" style="94" customWidth="1"/>
    <col min="255" max="255" width="6.88671875" style="94" customWidth="1"/>
    <col min="256" max="256" width="9.6640625" style="94" customWidth="1"/>
    <col min="257" max="257" width="6.88671875" style="94" customWidth="1"/>
    <col min="258" max="493" width="9.109375" style="94"/>
    <col min="494" max="494" width="3" style="94" bestFit="1" customWidth="1"/>
    <col min="495" max="495" width="17.88671875" style="94" customWidth="1"/>
    <col min="496" max="496" width="7.5546875" style="94" customWidth="1"/>
    <col min="497" max="497" width="6.88671875" style="94" customWidth="1"/>
    <col min="498" max="498" width="9.44140625" style="94" customWidth="1"/>
    <col min="499" max="499" width="6.88671875" style="94" customWidth="1"/>
    <col min="500" max="500" width="9.6640625" style="94" customWidth="1"/>
    <col min="501" max="503" width="6.88671875" style="94" customWidth="1"/>
    <col min="504" max="504" width="9.44140625" style="94" customWidth="1"/>
    <col min="505" max="505" width="6.88671875" style="94" customWidth="1"/>
    <col min="506" max="506" width="9.6640625" style="94" customWidth="1"/>
    <col min="507" max="509" width="6.88671875" style="94" customWidth="1"/>
    <col min="510" max="510" width="9.44140625" style="94" customWidth="1"/>
    <col min="511" max="511" width="6.88671875" style="94" customWidth="1"/>
    <col min="512" max="512" width="9.6640625" style="94" customWidth="1"/>
    <col min="513" max="513" width="6.88671875" style="94" customWidth="1"/>
    <col min="514" max="749" width="9.109375" style="94"/>
    <col min="750" max="750" width="3" style="94" bestFit="1" customWidth="1"/>
    <col min="751" max="751" width="17.88671875" style="94" customWidth="1"/>
    <col min="752" max="752" width="7.5546875" style="94" customWidth="1"/>
    <col min="753" max="753" width="6.88671875" style="94" customWidth="1"/>
    <col min="754" max="754" width="9.44140625" style="94" customWidth="1"/>
    <col min="755" max="755" width="6.88671875" style="94" customWidth="1"/>
    <col min="756" max="756" width="9.6640625" style="94" customWidth="1"/>
    <col min="757" max="759" width="6.88671875" style="94" customWidth="1"/>
    <col min="760" max="760" width="9.44140625" style="94" customWidth="1"/>
    <col min="761" max="761" width="6.88671875" style="94" customWidth="1"/>
    <col min="762" max="762" width="9.6640625" style="94" customWidth="1"/>
    <col min="763" max="765" width="6.88671875" style="94" customWidth="1"/>
    <col min="766" max="766" width="9.44140625" style="94" customWidth="1"/>
    <col min="767" max="767" width="6.88671875" style="94" customWidth="1"/>
    <col min="768" max="768" width="9.6640625" style="94" customWidth="1"/>
    <col min="769" max="769" width="6.88671875" style="94" customWidth="1"/>
    <col min="770" max="1005" width="9.109375" style="94"/>
    <col min="1006" max="1006" width="3" style="94" bestFit="1" customWidth="1"/>
    <col min="1007" max="1007" width="17.88671875" style="94" customWidth="1"/>
    <col min="1008" max="1008" width="7.5546875" style="94" customWidth="1"/>
    <col min="1009" max="1009" width="6.88671875" style="94" customWidth="1"/>
    <col min="1010" max="1010" width="9.44140625" style="94" customWidth="1"/>
    <col min="1011" max="1011" width="6.88671875" style="94" customWidth="1"/>
    <col min="1012" max="1012" width="9.6640625" style="94" customWidth="1"/>
    <col min="1013" max="1015" width="6.88671875" style="94" customWidth="1"/>
    <col min="1016" max="1016" width="9.44140625" style="94" customWidth="1"/>
    <col min="1017" max="1017" width="6.88671875" style="94" customWidth="1"/>
    <col min="1018" max="1018" width="9.6640625" style="94" customWidth="1"/>
    <col min="1019" max="1021" width="6.88671875" style="94" customWidth="1"/>
    <col min="1022" max="1022" width="9.44140625" style="94" customWidth="1"/>
    <col min="1023" max="1023" width="6.88671875" style="94" customWidth="1"/>
    <col min="1024" max="1024" width="9.6640625" style="94" customWidth="1"/>
    <col min="1025" max="1025" width="6.88671875" style="94" customWidth="1"/>
    <col min="1026" max="1261" width="9.109375" style="94"/>
    <col min="1262" max="1262" width="3" style="94" bestFit="1" customWidth="1"/>
    <col min="1263" max="1263" width="17.88671875" style="94" customWidth="1"/>
    <col min="1264" max="1264" width="7.5546875" style="94" customWidth="1"/>
    <col min="1265" max="1265" width="6.88671875" style="94" customWidth="1"/>
    <col min="1266" max="1266" width="9.44140625" style="94" customWidth="1"/>
    <col min="1267" max="1267" width="6.88671875" style="94" customWidth="1"/>
    <col min="1268" max="1268" width="9.6640625" style="94" customWidth="1"/>
    <col min="1269" max="1271" width="6.88671875" style="94" customWidth="1"/>
    <col min="1272" max="1272" width="9.44140625" style="94" customWidth="1"/>
    <col min="1273" max="1273" width="6.88671875" style="94" customWidth="1"/>
    <col min="1274" max="1274" width="9.6640625" style="94" customWidth="1"/>
    <col min="1275" max="1277" width="6.88671875" style="94" customWidth="1"/>
    <col min="1278" max="1278" width="9.44140625" style="94" customWidth="1"/>
    <col min="1279" max="1279" width="6.88671875" style="94" customWidth="1"/>
    <col min="1280" max="1280" width="9.6640625" style="94" customWidth="1"/>
    <col min="1281" max="1281" width="6.88671875" style="94" customWidth="1"/>
    <col min="1282" max="1517" width="9.109375" style="94"/>
    <col min="1518" max="1518" width="3" style="94" bestFit="1" customWidth="1"/>
    <col min="1519" max="1519" width="17.88671875" style="94" customWidth="1"/>
    <col min="1520" max="1520" width="7.5546875" style="94" customWidth="1"/>
    <col min="1521" max="1521" width="6.88671875" style="94" customWidth="1"/>
    <col min="1522" max="1522" width="9.44140625" style="94" customWidth="1"/>
    <col min="1523" max="1523" width="6.88671875" style="94" customWidth="1"/>
    <col min="1524" max="1524" width="9.6640625" style="94" customWidth="1"/>
    <col min="1525" max="1527" width="6.88671875" style="94" customWidth="1"/>
    <col min="1528" max="1528" width="9.44140625" style="94" customWidth="1"/>
    <col min="1529" max="1529" width="6.88671875" style="94" customWidth="1"/>
    <col min="1530" max="1530" width="9.6640625" style="94" customWidth="1"/>
    <col min="1531" max="1533" width="6.88671875" style="94" customWidth="1"/>
    <col min="1534" max="1534" width="9.44140625" style="94" customWidth="1"/>
    <col min="1535" max="1535" width="6.88671875" style="94" customWidth="1"/>
    <col min="1536" max="1536" width="9.6640625" style="94" customWidth="1"/>
    <col min="1537" max="1537" width="6.88671875" style="94" customWidth="1"/>
    <col min="1538" max="1773" width="9.109375" style="94"/>
    <col min="1774" max="1774" width="3" style="94" bestFit="1" customWidth="1"/>
    <col min="1775" max="1775" width="17.88671875" style="94" customWidth="1"/>
    <col min="1776" max="1776" width="7.5546875" style="94" customWidth="1"/>
    <col min="1777" max="1777" width="6.88671875" style="94" customWidth="1"/>
    <col min="1778" max="1778" width="9.44140625" style="94" customWidth="1"/>
    <col min="1779" max="1779" width="6.88671875" style="94" customWidth="1"/>
    <col min="1780" max="1780" width="9.6640625" style="94" customWidth="1"/>
    <col min="1781" max="1783" width="6.88671875" style="94" customWidth="1"/>
    <col min="1784" max="1784" width="9.44140625" style="94" customWidth="1"/>
    <col min="1785" max="1785" width="6.88671875" style="94" customWidth="1"/>
    <col min="1786" max="1786" width="9.6640625" style="94" customWidth="1"/>
    <col min="1787" max="1789" width="6.88671875" style="94" customWidth="1"/>
    <col min="1790" max="1790" width="9.44140625" style="94" customWidth="1"/>
    <col min="1791" max="1791" width="6.88671875" style="94" customWidth="1"/>
    <col min="1792" max="1792" width="9.6640625" style="94" customWidth="1"/>
    <col min="1793" max="1793" width="6.88671875" style="94" customWidth="1"/>
    <col min="1794" max="2029" width="9.109375" style="94"/>
    <col min="2030" max="2030" width="3" style="94" bestFit="1" customWidth="1"/>
    <col min="2031" max="2031" width="17.88671875" style="94" customWidth="1"/>
    <col min="2032" max="2032" width="7.5546875" style="94" customWidth="1"/>
    <col min="2033" max="2033" width="6.88671875" style="94" customWidth="1"/>
    <col min="2034" max="2034" width="9.44140625" style="94" customWidth="1"/>
    <col min="2035" max="2035" width="6.88671875" style="94" customWidth="1"/>
    <col min="2036" max="2036" width="9.6640625" style="94" customWidth="1"/>
    <col min="2037" max="2039" width="6.88671875" style="94" customWidth="1"/>
    <col min="2040" max="2040" width="9.44140625" style="94" customWidth="1"/>
    <col min="2041" max="2041" width="6.88671875" style="94" customWidth="1"/>
    <col min="2042" max="2042" width="9.6640625" style="94" customWidth="1"/>
    <col min="2043" max="2045" width="6.88671875" style="94" customWidth="1"/>
    <col min="2046" max="2046" width="9.44140625" style="94" customWidth="1"/>
    <col min="2047" max="2047" width="6.88671875" style="94" customWidth="1"/>
    <col min="2048" max="2048" width="9.6640625" style="94" customWidth="1"/>
    <col min="2049" max="2049" width="6.88671875" style="94" customWidth="1"/>
    <col min="2050" max="2285" width="9.109375" style="94"/>
    <col min="2286" max="2286" width="3" style="94" bestFit="1" customWidth="1"/>
    <col min="2287" max="2287" width="17.88671875" style="94" customWidth="1"/>
    <col min="2288" max="2288" width="7.5546875" style="94" customWidth="1"/>
    <col min="2289" max="2289" width="6.88671875" style="94" customWidth="1"/>
    <col min="2290" max="2290" width="9.44140625" style="94" customWidth="1"/>
    <col min="2291" max="2291" width="6.88671875" style="94" customWidth="1"/>
    <col min="2292" max="2292" width="9.6640625" style="94" customWidth="1"/>
    <col min="2293" max="2295" width="6.88671875" style="94" customWidth="1"/>
    <col min="2296" max="2296" width="9.44140625" style="94" customWidth="1"/>
    <col min="2297" max="2297" width="6.88671875" style="94" customWidth="1"/>
    <col min="2298" max="2298" width="9.6640625" style="94" customWidth="1"/>
    <col min="2299" max="2301" width="6.88671875" style="94" customWidth="1"/>
    <col min="2302" max="2302" width="9.44140625" style="94" customWidth="1"/>
    <col min="2303" max="2303" width="6.88671875" style="94" customWidth="1"/>
    <col min="2304" max="2304" width="9.6640625" style="94" customWidth="1"/>
    <col min="2305" max="2305" width="6.88671875" style="94" customWidth="1"/>
    <col min="2306" max="2541" width="9.109375" style="94"/>
    <col min="2542" max="2542" width="3" style="94" bestFit="1" customWidth="1"/>
    <col min="2543" max="2543" width="17.88671875" style="94" customWidth="1"/>
    <col min="2544" max="2544" width="7.5546875" style="94" customWidth="1"/>
    <col min="2545" max="2545" width="6.88671875" style="94" customWidth="1"/>
    <col min="2546" max="2546" width="9.44140625" style="94" customWidth="1"/>
    <col min="2547" max="2547" width="6.88671875" style="94" customWidth="1"/>
    <col min="2548" max="2548" width="9.6640625" style="94" customWidth="1"/>
    <col min="2549" max="2551" width="6.88671875" style="94" customWidth="1"/>
    <col min="2552" max="2552" width="9.44140625" style="94" customWidth="1"/>
    <col min="2553" max="2553" width="6.88671875" style="94" customWidth="1"/>
    <col min="2554" max="2554" width="9.6640625" style="94" customWidth="1"/>
    <col min="2555" max="2557" width="6.88671875" style="94" customWidth="1"/>
    <col min="2558" max="2558" width="9.44140625" style="94" customWidth="1"/>
    <col min="2559" max="2559" width="6.88671875" style="94" customWidth="1"/>
    <col min="2560" max="2560" width="9.6640625" style="94" customWidth="1"/>
    <col min="2561" max="2561" width="6.88671875" style="94" customWidth="1"/>
    <col min="2562" max="2797" width="9.109375" style="94"/>
    <col min="2798" max="2798" width="3" style="94" bestFit="1" customWidth="1"/>
    <col min="2799" max="2799" width="17.88671875" style="94" customWidth="1"/>
    <col min="2800" max="2800" width="7.5546875" style="94" customWidth="1"/>
    <col min="2801" max="2801" width="6.88671875" style="94" customWidth="1"/>
    <col min="2802" max="2802" width="9.44140625" style="94" customWidth="1"/>
    <col min="2803" max="2803" width="6.88671875" style="94" customWidth="1"/>
    <col min="2804" max="2804" width="9.6640625" style="94" customWidth="1"/>
    <col min="2805" max="2807" width="6.88671875" style="94" customWidth="1"/>
    <col min="2808" max="2808" width="9.44140625" style="94" customWidth="1"/>
    <col min="2809" max="2809" width="6.88671875" style="94" customWidth="1"/>
    <col min="2810" max="2810" width="9.6640625" style="94" customWidth="1"/>
    <col min="2811" max="2813" width="6.88671875" style="94" customWidth="1"/>
    <col min="2814" max="2814" width="9.44140625" style="94" customWidth="1"/>
    <col min="2815" max="2815" width="6.88671875" style="94" customWidth="1"/>
    <col min="2816" max="2816" width="9.6640625" style="94" customWidth="1"/>
    <col min="2817" max="2817" width="6.88671875" style="94" customWidth="1"/>
    <col min="2818" max="3053" width="9.109375" style="94"/>
    <col min="3054" max="3054" width="3" style="94" bestFit="1" customWidth="1"/>
    <col min="3055" max="3055" width="17.88671875" style="94" customWidth="1"/>
    <col min="3056" max="3056" width="7.5546875" style="94" customWidth="1"/>
    <col min="3057" max="3057" width="6.88671875" style="94" customWidth="1"/>
    <col min="3058" max="3058" width="9.44140625" style="94" customWidth="1"/>
    <col min="3059" max="3059" width="6.88671875" style="94" customWidth="1"/>
    <col min="3060" max="3060" width="9.6640625" style="94" customWidth="1"/>
    <col min="3061" max="3063" width="6.88671875" style="94" customWidth="1"/>
    <col min="3064" max="3064" width="9.44140625" style="94" customWidth="1"/>
    <col min="3065" max="3065" width="6.88671875" style="94" customWidth="1"/>
    <col min="3066" max="3066" width="9.6640625" style="94" customWidth="1"/>
    <col min="3067" max="3069" width="6.88671875" style="94" customWidth="1"/>
    <col min="3070" max="3070" width="9.44140625" style="94" customWidth="1"/>
    <col min="3071" max="3071" width="6.88671875" style="94" customWidth="1"/>
    <col min="3072" max="3072" width="9.6640625" style="94" customWidth="1"/>
    <col min="3073" max="3073" width="6.88671875" style="94" customWidth="1"/>
    <col min="3074" max="3309" width="9.109375" style="94"/>
    <col min="3310" max="3310" width="3" style="94" bestFit="1" customWidth="1"/>
    <col min="3311" max="3311" width="17.88671875" style="94" customWidth="1"/>
    <col min="3312" max="3312" width="7.5546875" style="94" customWidth="1"/>
    <col min="3313" max="3313" width="6.88671875" style="94" customWidth="1"/>
    <col min="3314" max="3314" width="9.44140625" style="94" customWidth="1"/>
    <col min="3315" max="3315" width="6.88671875" style="94" customWidth="1"/>
    <col min="3316" max="3316" width="9.6640625" style="94" customWidth="1"/>
    <col min="3317" max="3319" width="6.88671875" style="94" customWidth="1"/>
    <col min="3320" max="3320" width="9.44140625" style="94" customWidth="1"/>
    <col min="3321" max="3321" width="6.88671875" style="94" customWidth="1"/>
    <col min="3322" max="3322" width="9.6640625" style="94" customWidth="1"/>
    <col min="3323" max="3325" width="6.88671875" style="94" customWidth="1"/>
    <col min="3326" max="3326" width="9.44140625" style="94" customWidth="1"/>
    <col min="3327" max="3327" width="6.88671875" style="94" customWidth="1"/>
    <col min="3328" max="3328" width="9.6640625" style="94" customWidth="1"/>
    <col min="3329" max="3329" width="6.88671875" style="94" customWidth="1"/>
    <col min="3330" max="3565" width="9.109375" style="94"/>
    <col min="3566" max="3566" width="3" style="94" bestFit="1" customWidth="1"/>
    <col min="3567" max="3567" width="17.88671875" style="94" customWidth="1"/>
    <col min="3568" max="3568" width="7.5546875" style="94" customWidth="1"/>
    <col min="3569" max="3569" width="6.88671875" style="94" customWidth="1"/>
    <col min="3570" max="3570" width="9.44140625" style="94" customWidth="1"/>
    <col min="3571" max="3571" width="6.88671875" style="94" customWidth="1"/>
    <col min="3572" max="3572" width="9.6640625" style="94" customWidth="1"/>
    <col min="3573" max="3575" width="6.88671875" style="94" customWidth="1"/>
    <col min="3576" max="3576" width="9.44140625" style="94" customWidth="1"/>
    <col min="3577" max="3577" width="6.88671875" style="94" customWidth="1"/>
    <col min="3578" max="3578" width="9.6640625" style="94" customWidth="1"/>
    <col min="3579" max="3581" width="6.88671875" style="94" customWidth="1"/>
    <col min="3582" max="3582" width="9.44140625" style="94" customWidth="1"/>
    <col min="3583" max="3583" width="6.88671875" style="94" customWidth="1"/>
    <col min="3584" max="3584" width="9.6640625" style="94" customWidth="1"/>
    <col min="3585" max="3585" width="6.88671875" style="94" customWidth="1"/>
    <col min="3586" max="3821" width="9.109375" style="94"/>
    <col min="3822" max="3822" width="3" style="94" bestFit="1" customWidth="1"/>
    <col min="3823" max="3823" width="17.88671875" style="94" customWidth="1"/>
    <col min="3824" max="3824" width="7.5546875" style="94" customWidth="1"/>
    <col min="3825" max="3825" width="6.88671875" style="94" customWidth="1"/>
    <col min="3826" max="3826" width="9.44140625" style="94" customWidth="1"/>
    <col min="3827" max="3827" width="6.88671875" style="94" customWidth="1"/>
    <col min="3828" max="3828" width="9.6640625" style="94" customWidth="1"/>
    <col min="3829" max="3831" width="6.88671875" style="94" customWidth="1"/>
    <col min="3832" max="3832" width="9.44140625" style="94" customWidth="1"/>
    <col min="3833" max="3833" width="6.88671875" style="94" customWidth="1"/>
    <col min="3834" max="3834" width="9.6640625" style="94" customWidth="1"/>
    <col min="3835" max="3837" width="6.88671875" style="94" customWidth="1"/>
    <col min="3838" max="3838" width="9.44140625" style="94" customWidth="1"/>
    <col min="3839" max="3839" width="6.88671875" style="94" customWidth="1"/>
    <col min="3840" max="3840" width="9.6640625" style="94" customWidth="1"/>
    <col min="3841" max="3841" width="6.88671875" style="94" customWidth="1"/>
    <col min="3842" max="4077" width="9.109375" style="94"/>
    <col min="4078" max="4078" width="3" style="94" bestFit="1" customWidth="1"/>
    <col min="4079" max="4079" width="17.88671875" style="94" customWidth="1"/>
    <col min="4080" max="4080" width="7.5546875" style="94" customWidth="1"/>
    <col min="4081" max="4081" width="6.88671875" style="94" customWidth="1"/>
    <col min="4082" max="4082" width="9.44140625" style="94" customWidth="1"/>
    <col min="4083" max="4083" width="6.88671875" style="94" customWidth="1"/>
    <col min="4084" max="4084" width="9.6640625" style="94" customWidth="1"/>
    <col min="4085" max="4087" width="6.88671875" style="94" customWidth="1"/>
    <col min="4088" max="4088" width="9.44140625" style="94" customWidth="1"/>
    <col min="4089" max="4089" width="6.88671875" style="94" customWidth="1"/>
    <col min="4090" max="4090" width="9.6640625" style="94" customWidth="1"/>
    <col min="4091" max="4093" width="6.88671875" style="94" customWidth="1"/>
    <col min="4094" max="4094" width="9.44140625" style="94" customWidth="1"/>
    <col min="4095" max="4095" width="6.88671875" style="94" customWidth="1"/>
    <col min="4096" max="4096" width="9.6640625" style="94" customWidth="1"/>
    <col min="4097" max="4097" width="6.88671875" style="94" customWidth="1"/>
    <col min="4098" max="4333" width="9.109375" style="94"/>
    <col min="4334" max="4334" width="3" style="94" bestFit="1" customWidth="1"/>
    <col min="4335" max="4335" width="17.88671875" style="94" customWidth="1"/>
    <col min="4336" max="4336" width="7.5546875" style="94" customWidth="1"/>
    <col min="4337" max="4337" width="6.88671875" style="94" customWidth="1"/>
    <col min="4338" max="4338" width="9.44140625" style="94" customWidth="1"/>
    <col min="4339" max="4339" width="6.88671875" style="94" customWidth="1"/>
    <col min="4340" max="4340" width="9.6640625" style="94" customWidth="1"/>
    <col min="4341" max="4343" width="6.88671875" style="94" customWidth="1"/>
    <col min="4344" max="4344" width="9.44140625" style="94" customWidth="1"/>
    <col min="4345" max="4345" width="6.88671875" style="94" customWidth="1"/>
    <col min="4346" max="4346" width="9.6640625" style="94" customWidth="1"/>
    <col min="4347" max="4349" width="6.88671875" style="94" customWidth="1"/>
    <col min="4350" max="4350" width="9.44140625" style="94" customWidth="1"/>
    <col min="4351" max="4351" width="6.88671875" style="94" customWidth="1"/>
    <col min="4352" max="4352" width="9.6640625" style="94" customWidth="1"/>
    <col min="4353" max="4353" width="6.88671875" style="94" customWidth="1"/>
    <col min="4354" max="4589" width="9.109375" style="94"/>
    <col min="4590" max="4590" width="3" style="94" bestFit="1" customWidth="1"/>
    <col min="4591" max="4591" width="17.88671875" style="94" customWidth="1"/>
    <col min="4592" max="4592" width="7.5546875" style="94" customWidth="1"/>
    <col min="4593" max="4593" width="6.88671875" style="94" customWidth="1"/>
    <col min="4594" max="4594" width="9.44140625" style="94" customWidth="1"/>
    <col min="4595" max="4595" width="6.88671875" style="94" customWidth="1"/>
    <col min="4596" max="4596" width="9.6640625" style="94" customWidth="1"/>
    <col min="4597" max="4599" width="6.88671875" style="94" customWidth="1"/>
    <col min="4600" max="4600" width="9.44140625" style="94" customWidth="1"/>
    <col min="4601" max="4601" width="6.88671875" style="94" customWidth="1"/>
    <col min="4602" max="4602" width="9.6640625" style="94" customWidth="1"/>
    <col min="4603" max="4605" width="6.88671875" style="94" customWidth="1"/>
    <col min="4606" max="4606" width="9.44140625" style="94" customWidth="1"/>
    <col min="4607" max="4607" width="6.88671875" style="94" customWidth="1"/>
    <col min="4608" max="4608" width="9.6640625" style="94" customWidth="1"/>
    <col min="4609" max="4609" width="6.88671875" style="94" customWidth="1"/>
    <col min="4610" max="4845" width="9.109375" style="94"/>
    <col min="4846" max="4846" width="3" style="94" bestFit="1" customWidth="1"/>
    <col min="4847" max="4847" width="17.88671875" style="94" customWidth="1"/>
    <col min="4848" max="4848" width="7.5546875" style="94" customWidth="1"/>
    <col min="4849" max="4849" width="6.88671875" style="94" customWidth="1"/>
    <col min="4850" max="4850" width="9.44140625" style="94" customWidth="1"/>
    <col min="4851" max="4851" width="6.88671875" style="94" customWidth="1"/>
    <col min="4852" max="4852" width="9.6640625" style="94" customWidth="1"/>
    <col min="4853" max="4855" width="6.88671875" style="94" customWidth="1"/>
    <col min="4856" max="4856" width="9.44140625" style="94" customWidth="1"/>
    <col min="4857" max="4857" width="6.88671875" style="94" customWidth="1"/>
    <col min="4858" max="4858" width="9.6640625" style="94" customWidth="1"/>
    <col min="4859" max="4861" width="6.88671875" style="94" customWidth="1"/>
    <col min="4862" max="4862" width="9.44140625" style="94" customWidth="1"/>
    <col min="4863" max="4863" width="6.88671875" style="94" customWidth="1"/>
    <col min="4864" max="4864" width="9.6640625" style="94" customWidth="1"/>
    <col min="4865" max="4865" width="6.88671875" style="94" customWidth="1"/>
    <col min="4866" max="5101" width="9.109375" style="94"/>
    <col min="5102" max="5102" width="3" style="94" bestFit="1" customWidth="1"/>
    <col min="5103" max="5103" width="17.88671875" style="94" customWidth="1"/>
    <col min="5104" max="5104" width="7.5546875" style="94" customWidth="1"/>
    <col min="5105" max="5105" width="6.88671875" style="94" customWidth="1"/>
    <col min="5106" max="5106" width="9.44140625" style="94" customWidth="1"/>
    <col min="5107" max="5107" width="6.88671875" style="94" customWidth="1"/>
    <col min="5108" max="5108" width="9.6640625" style="94" customWidth="1"/>
    <col min="5109" max="5111" width="6.88671875" style="94" customWidth="1"/>
    <col min="5112" max="5112" width="9.44140625" style="94" customWidth="1"/>
    <col min="5113" max="5113" width="6.88671875" style="94" customWidth="1"/>
    <col min="5114" max="5114" width="9.6640625" style="94" customWidth="1"/>
    <col min="5115" max="5117" width="6.88671875" style="94" customWidth="1"/>
    <col min="5118" max="5118" width="9.44140625" style="94" customWidth="1"/>
    <col min="5119" max="5119" width="6.88671875" style="94" customWidth="1"/>
    <col min="5120" max="5120" width="9.6640625" style="94" customWidth="1"/>
    <col min="5121" max="5121" width="6.88671875" style="94" customWidth="1"/>
    <col min="5122" max="5357" width="9.109375" style="94"/>
    <col min="5358" max="5358" width="3" style="94" bestFit="1" customWidth="1"/>
    <col min="5359" max="5359" width="17.88671875" style="94" customWidth="1"/>
    <col min="5360" max="5360" width="7.5546875" style="94" customWidth="1"/>
    <col min="5361" max="5361" width="6.88671875" style="94" customWidth="1"/>
    <col min="5362" max="5362" width="9.44140625" style="94" customWidth="1"/>
    <col min="5363" max="5363" width="6.88671875" style="94" customWidth="1"/>
    <col min="5364" max="5364" width="9.6640625" style="94" customWidth="1"/>
    <col min="5365" max="5367" width="6.88671875" style="94" customWidth="1"/>
    <col min="5368" max="5368" width="9.44140625" style="94" customWidth="1"/>
    <col min="5369" max="5369" width="6.88671875" style="94" customWidth="1"/>
    <col min="5370" max="5370" width="9.6640625" style="94" customWidth="1"/>
    <col min="5371" max="5373" width="6.88671875" style="94" customWidth="1"/>
    <col min="5374" max="5374" width="9.44140625" style="94" customWidth="1"/>
    <col min="5375" max="5375" width="6.88671875" style="94" customWidth="1"/>
    <col min="5376" max="5376" width="9.6640625" style="94" customWidth="1"/>
    <col min="5377" max="5377" width="6.88671875" style="94" customWidth="1"/>
    <col min="5378" max="5613" width="9.109375" style="94"/>
    <col min="5614" max="5614" width="3" style="94" bestFit="1" customWidth="1"/>
    <col min="5615" max="5615" width="17.88671875" style="94" customWidth="1"/>
    <col min="5616" max="5616" width="7.5546875" style="94" customWidth="1"/>
    <col min="5617" max="5617" width="6.88671875" style="94" customWidth="1"/>
    <col min="5618" max="5618" width="9.44140625" style="94" customWidth="1"/>
    <col min="5619" max="5619" width="6.88671875" style="94" customWidth="1"/>
    <col min="5620" max="5620" width="9.6640625" style="94" customWidth="1"/>
    <col min="5621" max="5623" width="6.88671875" style="94" customWidth="1"/>
    <col min="5624" max="5624" width="9.44140625" style="94" customWidth="1"/>
    <col min="5625" max="5625" width="6.88671875" style="94" customWidth="1"/>
    <col min="5626" max="5626" width="9.6640625" style="94" customWidth="1"/>
    <col min="5627" max="5629" width="6.88671875" style="94" customWidth="1"/>
    <col min="5630" max="5630" width="9.44140625" style="94" customWidth="1"/>
    <col min="5631" max="5631" width="6.88671875" style="94" customWidth="1"/>
    <col min="5632" max="5632" width="9.6640625" style="94" customWidth="1"/>
    <col min="5633" max="5633" width="6.88671875" style="94" customWidth="1"/>
    <col min="5634" max="5869" width="9.109375" style="94"/>
    <col min="5870" max="5870" width="3" style="94" bestFit="1" customWidth="1"/>
    <col min="5871" max="5871" width="17.88671875" style="94" customWidth="1"/>
    <col min="5872" max="5872" width="7.5546875" style="94" customWidth="1"/>
    <col min="5873" max="5873" width="6.88671875" style="94" customWidth="1"/>
    <col min="5874" max="5874" width="9.44140625" style="94" customWidth="1"/>
    <col min="5875" max="5875" width="6.88671875" style="94" customWidth="1"/>
    <col min="5876" max="5876" width="9.6640625" style="94" customWidth="1"/>
    <col min="5877" max="5879" width="6.88671875" style="94" customWidth="1"/>
    <col min="5880" max="5880" width="9.44140625" style="94" customWidth="1"/>
    <col min="5881" max="5881" width="6.88671875" style="94" customWidth="1"/>
    <col min="5882" max="5882" width="9.6640625" style="94" customWidth="1"/>
    <col min="5883" max="5885" width="6.88671875" style="94" customWidth="1"/>
    <col min="5886" max="5886" width="9.44140625" style="94" customWidth="1"/>
    <col min="5887" max="5887" width="6.88671875" style="94" customWidth="1"/>
    <col min="5888" max="5888" width="9.6640625" style="94" customWidth="1"/>
    <col min="5889" max="5889" width="6.88671875" style="94" customWidth="1"/>
    <col min="5890" max="6125" width="9.109375" style="94"/>
    <col min="6126" max="6126" width="3" style="94" bestFit="1" customWidth="1"/>
    <col min="6127" max="6127" width="17.88671875" style="94" customWidth="1"/>
    <col min="6128" max="6128" width="7.5546875" style="94" customWidth="1"/>
    <col min="6129" max="6129" width="6.88671875" style="94" customWidth="1"/>
    <col min="6130" max="6130" width="9.44140625" style="94" customWidth="1"/>
    <col min="6131" max="6131" width="6.88671875" style="94" customWidth="1"/>
    <col min="6132" max="6132" width="9.6640625" style="94" customWidth="1"/>
    <col min="6133" max="6135" width="6.88671875" style="94" customWidth="1"/>
    <col min="6136" max="6136" width="9.44140625" style="94" customWidth="1"/>
    <col min="6137" max="6137" width="6.88671875" style="94" customWidth="1"/>
    <col min="6138" max="6138" width="9.6640625" style="94" customWidth="1"/>
    <col min="6139" max="6141" width="6.88671875" style="94" customWidth="1"/>
    <col min="6142" max="6142" width="9.44140625" style="94" customWidth="1"/>
    <col min="6143" max="6143" width="6.88671875" style="94" customWidth="1"/>
    <col min="6144" max="6144" width="9.6640625" style="94" customWidth="1"/>
    <col min="6145" max="6145" width="6.88671875" style="94" customWidth="1"/>
    <col min="6146" max="6381" width="9.109375" style="94"/>
    <col min="6382" max="6382" width="3" style="94" bestFit="1" customWidth="1"/>
    <col min="6383" max="6383" width="17.88671875" style="94" customWidth="1"/>
    <col min="6384" max="6384" width="7.5546875" style="94" customWidth="1"/>
    <col min="6385" max="6385" width="6.88671875" style="94" customWidth="1"/>
    <col min="6386" max="6386" width="9.44140625" style="94" customWidth="1"/>
    <col min="6387" max="6387" width="6.88671875" style="94" customWidth="1"/>
    <col min="6388" max="6388" width="9.6640625" style="94" customWidth="1"/>
    <col min="6389" max="6391" width="6.88671875" style="94" customWidth="1"/>
    <col min="6392" max="6392" width="9.44140625" style="94" customWidth="1"/>
    <col min="6393" max="6393" width="6.88671875" style="94" customWidth="1"/>
    <col min="6394" max="6394" width="9.6640625" style="94" customWidth="1"/>
    <col min="6395" max="6397" width="6.88671875" style="94" customWidth="1"/>
    <col min="6398" max="6398" width="9.44140625" style="94" customWidth="1"/>
    <col min="6399" max="6399" width="6.88671875" style="94" customWidth="1"/>
    <col min="6400" max="6400" width="9.6640625" style="94" customWidth="1"/>
    <col min="6401" max="6401" width="6.88671875" style="94" customWidth="1"/>
    <col min="6402" max="6637" width="9.109375" style="94"/>
    <col min="6638" max="6638" width="3" style="94" bestFit="1" customWidth="1"/>
    <col min="6639" max="6639" width="17.88671875" style="94" customWidth="1"/>
    <col min="6640" max="6640" width="7.5546875" style="94" customWidth="1"/>
    <col min="6641" max="6641" width="6.88671875" style="94" customWidth="1"/>
    <col min="6642" max="6642" width="9.44140625" style="94" customWidth="1"/>
    <col min="6643" max="6643" width="6.88671875" style="94" customWidth="1"/>
    <col min="6644" max="6644" width="9.6640625" style="94" customWidth="1"/>
    <col min="6645" max="6647" width="6.88671875" style="94" customWidth="1"/>
    <col min="6648" max="6648" width="9.44140625" style="94" customWidth="1"/>
    <col min="6649" max="6649" width="6.88671875" style="94" customWidth="1"/>
    <col min="6650" max="6650" width="9.6640625" style="94" customWidth="1"/>
    <col min="6651" max="6653" width="6.88671875" style="94" customWidth="1"/>
    <col min="6654" max="6654" width="9.44140625" style="94" customWidth="1"/>
    <col min="6655" max="6655" width="6.88671875" style="94" customWidth="1"/>
    <col min="6656" max="6656" width="9.6640625" style="94" customWidth="1"/>
    <col min="6657" max="6657" width="6.88671875" style="94" customWidth="1"/>
    <col min="6658" max="6893" width="9.109375" style="94"/>
    <col min="6894" max="6894" width="3" style="94" bestFit="1" customWidth="1"/>
    <col min="6895" max="6895" width="17.88671875" style="94" customWidth="1"/>
    <col min="6896" max="6896" width="7.5546875" style="94" customWidth="1"/>
    <col min="6897" max="6897" width="6.88671875" style="94" customWidth="1"/>
    <col min="6898" max="6898" width="9.44140625" style="94" customWidth="1"/>
    <col min="6899" max="6899" width="6.88671875" style="94" customWidth="1"/>
    <col min="6900" max="6900" width="9.6640625" style="94" customWidth="1"/>
    <col min="6901" max="6903" width="6.88671875" style="94" customWidth="1"/>
    <col min="6904" max="6904" width="9.44140625" style="94" customWidth="1"/>
    <col min="6905" max="6905" width="6.88671875" style="94" customWidth="1"/>
    <col min="6906" max="6906" width="9.6640625" style="94" customWidth="1"/>
    <col min="6907" max="6909" width="6.88671875" style="94" customWidth="1"/>
    <col min="6910" max="6910" width="9.44140625" style="94" customWidth="1"/>
    <col min="6911" max="6911" width="6.88671875" style="94" customWidth="1"/>
    <col min="6912" max="6912" width="9.6640625" style="94" customWidth="1"/>
    <col min="6913" max="6913" width="6.88671875" style="94" customWidth="1"/>
    <col min="6914" max="7149" width="9.109375" style="94"/>
    <col min="7150" max="7150" width="3" style="94" bestFit="1" customWidth="1"/>
    <col min="7151" max="7151" width="17.88671875" style="94" customWidth="1"/>
    <col min="7152" max="7152" width="7.5546875" style="94" customWidth="1"/>
    <col min="7153" max="7153" width="6.88671875" style="94" customWidth="1"/>
    <col min="7154" max="7154" width="9.44140625" style="94" customWidth="1"/>
    <col min="7155" max="7155" width="6.88671875" style="94" customWidth="1"/>
    <col min="7156" max="7156" width="9.6640625" style="94" customWidth="1"/>
    <col min="7157" max="7159" width="6.88671875" style="94" customWidth="1"/>
    <col min="7160" max="7160" width="9.44140625" style="94" customWidth="1"/>
    <col min="7161" max="7161" width="6.88671875" style="94" customWidth="1"/>
    <col min="7162" max="7162" width="9.6640625" style="94" customWidth="1"/>
    <col min="7163" max="7165" width="6.88671875" style="94" customWidth="1"/>
    <col min="7166" max="7166" width="9.44140625" style="94" customWidth="1"/>
    <col min="7167" max="7167" width="6.88671875" style="94" customWidth="1"/>
    <col min="7168" max="7168" width="9.6640625" style="94" customWidth="1"/>
    <col min="7169" max="7169" width="6.88671875" style="94" customWidth="1"/>
    <col min="7170" max="7405" width="9.109375" style="94"/>
    <col min="7406" max="7406" width="3" style="94" bestFit="1" customWidth="1"/>
    <col min="7407" max="7407" width="17.88671875" style="94" customWidth="1"/>
    <col min="7408" max="7408" width="7.5546875" style="94" customWidth="1"/>
    <col min="7409" max="7409" width="6.88671875" style="94" customWidth="1"/>
    <col min="7410" max="7410" width="9.44140625" style="94" customWidth="1"/>
    <col min="7411" max="7411" width="6.88671875" style="94" customWidth="1"/>
    <col min="7412" max="7412" width="9.6640625" style="94" customWidth="1"/>
    <col min="7413" max="7415" width="6.88671875" style="94" customWidth="1"/>
    <col min="7416" max="7416" width="9.44140625" style="94" customWidth="1"/>
    <col min="7417" max="7417" width="6.88671875" style="94" customWidth="1"/>
    <col min="7418" max="7418" width="9.6640625" style="94" customWidth="1"/>
    <col min="7419" max="7421" width="6.88671875" style="94" customWidth="1"/>
    <col min="7422" max="7422" width="9.44140625" style="94" customWidth="1"/>
    <col min="7423" max="7423" width="6.88671875" style="94" customWidth="1"/>
    <col min="7424" max="7424" width="9.6640625" style="94" customWidth="1"/>
    <col min="7425" max="7425" width="6.88671875" style="94" customWidth="1"/>
    <col min="7426" max="7661" width="9.109375" style="94"/>
    <col min="7662" max="7662" width="3" style="94" bestFit="1" customWidth="1"/>
    <col min="7663" max="7663" width="17.88671875" style="94" customWidth="1"/>
    <col min="7664" max="7664" width="7.5546875" style="94" customWidth="1"/>
    <col min="7665" max="7665" width="6.88671875" style="94" customWidth="1"/>
    <col min="7666" max="7666" width="9.44140625" style="94" customWidth="1"/>
    <col min="7667" max="7667" width="6.88671875" style="94" customWidth="1"/>
    <col min="7668" max="7668" width="9.6640625" style="94" customWidth="1"/>
    <col min="7669" max="7671" width="6.88671875" style="94" customWidth="1"/>
    <col min="7672" max="7672" width="9.44140625" style="94" customWidth="1"/>
    <col min="7673" max="7673" width="6.88671875" style="94" customWidth="1"/>
    <col min="7674" max="7674" width="9.6640625" style="94" customWidth="1"/>
    <col min="7675" max="7677" width="6.88671875" style="94" customWidth="1"/>
    <col min="7678" max="7678" width="9.44140625" style="94" customWidth="1"/>
    <col min="7679" max="7679" width="6.88671875" style="94" customWidth="1"/>
    <col min="7680" max="7680" width="9.6640625" style="94" customWidth="1"/>
    <col min="7681" max="7681" width="6.88671875" style="94" customWidth="1"/>
    <col min="7682" max="7917" width="9.109375" style="94"/>
    <col min="7918" max="7918" width="3" style="94" bestFit="1" customWidth="1"/>
    <col min="7919" max="7919" width="17.88671875" style="94" customWidth="1"/>
    <col min="7920" max="7920" width="7.5546875" style="94" customWidth="1"/>
    <col min="7921" max="7921" width="6.88671875" style="94" customWidth="1"/>
    <col min="7922" max="7922" width="9.44140625" style="94" customWidth="1"/>
    <col min="7923" max="7923" width="6.88671875" style="94" customWidth="1"/>
    <col min="7924" max="7924" width="9.6640625" style="94" customWidth="1"/>
    <col min="7925" max="7927" width="6.88671875" style="94" customWidth="1"/>
    <col min="7928" max="7928" width="9.44140625" style="94" customWidth="1"/>
    <col min="7929" max="7929" width="6.88671875" style="94" customWidth="1"/>
    <col min="7930" max="7930" width="9.6640625" style="94" customWidth="1"/>
    <col min="7931" max="7933" width="6.88671875" style="94" customWidth="1"/>
    <col min="7934" max="7934" width="9.44140625" style="94" customWidth="1"/>
    <col min="7935" max="7935" width="6.88671875" style="94" customWidth="1"/>
    <col min="7936" max="7936" width="9.6640625" style="94" customWidth="1"/>
    <col min="7937" max="7937" width="6.88671875" style="94" customWidth="1"/>
    <col min="7938" max="8173" width="9.109375" style="94"/>
    <col min="8174" max="8174" width="3" style="94" bestFit="1" customWidth="1"/>
    <col min="8175" max="8175" width="17.88671875" style="94" customWidth="1"/>
    <col min="8176" max="8176" width="7.5546875" style="94" customWidth="1"/>
    <col min="8177" max="8177" width="6.88671875" style="94" customWidth="1"/>
    <col min="8178" max="8178" width="9.44140625" style="94" customWidth="1"/>
    <col min="8179" max="8179" width="6.88671875" style="94" customWidth="1"/>
    <col min="8180" max="8180" width="9.6640625" style="94" customWidth="1"/>
    <col min="8181" max="8183" width="6.88671875" style="94" customWidth="1"/>
    <col min="8184" max="8184" width="9.44140625" style="94" customWidth="1"/>
    <col min="8185" max="8185" width="6.88671875" style="94" customWidth="1"/>
    <col min="8186" max="8186" width="9.6640625" style="94" customWidth="1"/>
    <col min="8187" max="8189" width="6.88671875" style="94" customWidth="1"/>
    <col min="8190" max="8190" width="9.44140625" style="94" customWidth="1"/>
    <col min="8191" max="8191" width="6.88671875" style="94" customWidth="1"/>
    <col min="8192" max="8192" width="9.6640625" style="94" customWidth="1"/>
    <col min="8193" max="8193" width="6.88671875" style="94" customWidth="1"/>
    <col min="8194" max="8429" width="9.109375" style="94"/>
    <col min="8430" max="8430" width="3" style="94" bestFit="1" customWidth="1"/>
    <col min="8431" max="8431" width="17.88671875" style="94" customWidth="1"/>
    <col min="8432" max="8432" width="7.5546875" style="94" customWidth="1"/>
    <col min="8433" max="8433" width="6.88671875" style="94" customWidth="1"/>
    <col min="8434" max="8434" width="9.44140625" style="94" customWidth="1"/>
    <col min="8435" max="8435" width="6.88671875" style="94" customWidth="1"/>
    <col min="8436" max="8436" width="9.6640625" style="94" customWidth="1"/>
    <col min="8437" max="8439" width="6.88671875" style="94" customWidth="1"/>
    <col min="8440" max="8440" width="9.44140625" style="94" customWidth="1"/>
    <col min="8441" max="8441" width="6.88671875" style="94" customWidth="1"/>
    <col min="8442" max="8442" width="9.6640625" style="94" customWidth="1"/>
    <col min="8443" max="8445" width="6.88671875" style="94" customWidth="1"/>
    <col min="8446" max="8446" width="9.44140625" style="94" customWidth="1"/>
    <col min="8447" max="8447" width="6.88671875" style="94" customWidth="1"/>
    <col min="8448" max="8448" width="9.6640625" style="94" customWidth="1"/>
    <col min="8449" max="8449" width="6.88671875" style="94" customWidth="1"/>
    <col min="8450" max="8685" width="9.109375" style="94"/>
    <col min="8686" max="8686" width="3" style="94" bestFit="1" customWidth="1"/>
    <col min="8687" max="8687" width="17.88671875" style="94" customWidth="1"/>
    <col min="8688" max="8688" width="7.5546875" style="94" customWidth="1"/>
    <col min="8689" max="8689" width="6.88671875" style="94" customWidth="1"/>
    <col min="8690" max="8690" width="9.44140625" style="94" customWidth="1"/>
    <col min="8691" max="8691" width="6.88671875" style="94" customWidth="1"/>
    <col min="8692" max="8692" width="9.6640625" style="94" customWidth="1"/>
    <col min="8693" max="8695" width="6.88671875" style="94" customWidth="1"/>
    <col min="8696" max="8696" width="9.44140625" style="94" customWidth="1"/>
    <col min="8697" max="8697" width="6.88671875" style="94" customWidth="1"/>
    <col min="8698" max="8698" width="9.6640625" style="94" customWidth="1"/>
    <col min="8699" max="8701" width="6.88671875" style="94" customWidth="1"/>
    <col min="8702" max="8702" width="9.44140625" style="94" customWidth="1"/>
    <col min="8703" max="8703" width="6.88671875" style="94" customWidth="1"/>
    <col min="8704" max="8704" width="9.6640625" style="94" customWidth="1"/>
    <col min="8705" max="8705" width="6.88671875" style="94" customWidth="1"/>
    <col min="8706" max="8941" width="9.109375" style="94"/>
    <col min="8942" max="8942" width="3" style="94" bestFit="1" customWidth="1"/>
    <col min="8943" max="8943" width="17.88671875" style="94" customWidth="1"/>
    <col min="8944" max="8944" width="7.5546875" style="94" customWidth="1"/>
    <col min="8945" max="8945" width="6.88671875" style="94" customWidth="1"/>
    <col min="8946" max="8946" width="9.44140625" style="94" customWidth="1"/>
    <col min="8947" max="8947" width="6.88671875" style="94" customWidth="1"/>
    <col min="8948" max="8948" width="9.6640625" style="94" customWidth="1"/>
    <col min="8949" max="8951" width="6.88671875" style="94" customWidth="1"/>
    <col min="8952" max="8952" width="9.44140625" style="94" customWidth="1"/>
    <col min="8953" max="8953" width="6.88671875" style="94" customWidth="1"/>
    <col min="8954" max="8954" width="9.6640625" style="94" customWidth="1"/>
    <col min="8955" max="8957" width="6.88671875" style="94" customWidth="1"/>
    <col min="8958" max="8958" width="9.44140625" style="94" customWidth="1"/>
    <col min="8959" max="8959" width="6.88671875" style="94" customWidth="1"/>
    <col min="8960" max="8960" width="9.6640625" style="94" customWidth="1"/>
    <col min="8961" max="8961" width="6.88671875" style="94" customWidth="1"/>
    <col min="8962" max="9197" width="9.109375" style="94"/>
    <col min="9198" max="9198" width="3" style="94" bestFit="1" customWidth="1"/>
    <col min="9199" max="9199" width="17.88671875" style="94" customWidth="1"/>
    <col min="9200" max="9200" width="7.5546875" style="94" customWidth="1"/>
    <col min="9201" max="9201" width="6.88671875" style="94" customWidth="1"/>
    <col min="9202" max="9202" width="9.44140625" style="94" customWidth="1"/>
    <col min="9203" max="9203" width="6.88671875" style="94" customWidth="1"/>
    <col min="9204" max="9204" width="9.6640625" style="94" customWidth="1"/>
    <col min="9205" max="9207" width="6.88671875" style="94" customWidth="1"/>
    <col min="9208" max="9208" width="9.44140625" style="94" customWidth="1"/>
    <col min="9209" max="9209" width="6.88671875" style="94" customWidth="1"/>
    <col min="9210" max="9210" width="9.6640625" style="94" customWidth="1"/>
    <col min="9211" max="9213" width="6.88671875" style="94" customWidth="1"/>
    <col min="9214" max="9214" width="9.44140625" style="94" customWidth="1"/>
    <col min="9215" max="9215" width="6.88671875" style="94" customWidth="1"/>
    <col min="9216" max="9216" width="9.6640625" style="94" customWidth="1"/>
    <col min="9217" max="9217" width="6.88671875" style="94" customWidth="1"/>
    <col min="9218" max="9453" width="9.109375" style="94"/>
    <col min="9454" max="9454" width="3" style="94" bestFit="1" customWidth="1"/>
    <col min="9455" max="9455" width="17.88671875" style="94" customWidth="1"/>
    <col min="9456" max="9456" width="7.5546875" style="94" customWidth="1"/>
    <col min="9457" max="9457" width="6.88671875" style="94" customWidth="1"/>
    <col min="9458" max="9458" width="9.44140625" style="94" customWidth="1"/>
    <col min="9459" max="9459" width="6.88671875" style="94" customWidth="1"/>
    <col min="9460" max="9460" width="9.6640625" style="94" customWidth="1"/>
    <col min="9461" max="9463" width="6.88671875" style="94" customWidth="1"/>
    <col min="9464" max="9464" width="9.44140625" style="94" customWidth="1"/>
    <col min="9465" max="9465" width="6.88671875" style="94" customWidth="1"/>
    <col min="9466" max="9466" width="9.6640625" style="94" customWidth="1"/>
    <col min="9467" max="9469" width="6.88671875" style="94" customWidth="1"/>
    <col min="9470" max="9470" width="9.44140625" style="94" customWidth="1"/>
    <col min="9471" max="9471" width="6.88671875" style="94" customWidth="1"/>
    <col min="9472" max="9472" width="9.6640625" style="94" customWidth="1"/>
    <col min="9473" max="9473" width="6.88671875" style="94" customWidth="1"/>
    <col min="9474" max="9709" width="9.109375" style="94"/>
    <col min="9710" max="9710" width="3" style="94" bestFit="1" customWidth="1"/>
    <col min="9711" max="9711" width="17.88671875" style="94" customWidth="1"/>
    <col min="9712" max="9712" width="7.5546875" style="94" customWidth="1"/>
    <col min="9713" max="9713" width="6.88671875" style="94" customWidth="1"/>
    <col min="9714" max="9714" width="9.44140625" style="94" customWidth="1"/>
    <col min="9715" max="9715" width="6.88671875" style="94" customWidth="1"/>
    <col min="9716" max="9716" width="9.6640625" style="94" customWidth="1"/>
    <col min="9717" max="9719" width="6.88671875" style="94" customWidth="1"/>
    <col min="9720" max="9720" width="9.44140625" style="94" customWidth="1"/>
    <col min="9721" max="9721" width="6.88671875" style="94" customWidth="1"/>
    <col min="9722" max="9722" width="9.6640625" style="94" customWidth="1"/>
    <col min="9723" max="9725" width="6.88671875" style="94" customWidth="1"/>
    <col min="9726" max="9726" width="9.44140625" style="94" customWidth="1"/>
    <col min="9727" max="9727" width="6.88671875" style="94" customWidth="1"/>
    <col min="9728" max="9728" width="9.6640625" style="94" customWidth="1"/>
    <col min="9729" max="9729" width="6.88671875" style="94" customWidth="1"/>
    <col min="9730" max="9965" width="9.109375" style="94"/>
    <col min="9966" max="9966" width="3" style="94" bestFit="1" customWidth="1"/>
    <col min="9967" max="9967" width="17.88671875" style="94" customWidth="1"/>
    <col min="9968" max="9968" width="7.5546875" style="94" customWidth="1"/>
    <col min="9969" max="9969" width="6.88671875" style="94" customWidth="1"/>
    <col min="9970" max="9970" width="9.44140625" style="94" customWidth="1"/>
    <col min="9971" max="9971" width="6.88671875" style="94" customWidth="1"/>
    <col min="9972" max="9972" width="9.6640625" style="94" customWidth="1"/>
    <col min="9973" max="9975" width="6.88671875" style="94" customWidth="1"/>
    <col min="9976" max="9976" width="9.44140625" style="94" customWidth="1"/>
    <col min="9977" max="9977" width="6.88671875" style="94" customWidth="1"/>
    <col min="9978" max="9978" width="9.6640625" style="94" customWidth="1"/>
    <col min="9979" max="9981" width="6.88671875" style="94" customWidth="1"/>
    <col min="9982" max="9982" width="9.44140625" style="94" customWidth="1"/>
    <col min="9983" max="9983" width="6.88671875" style="94" customWidth="1"/>
    <col min="9984" max="9984" width="9.6640625" style="94" customWidth="1"/>
    <col min="9985" max="9985" width="6.88671875" style="94" customWidth="1"/>
    <col min="9986" max="10221" width="9.109375" style="94"/>
    <col min="10222" max="10222" width="3" style="94" bestFit="1" customWidth="1"/>
    <col min="10223" max="10223" width="17.88671875" style="94" customWidth="1"/>
    <col min="10224" max="10224" width="7.5546875" style="94" customWidth="1"/>
    <col min="10225" max="10225" width="6.88671875" style="94" customWidth="1"/>
    <col min="10226" max="10226" width="9.44140625" style="94" customWidth="1"/>
    <col min="10227" max="10227" width="6.88671875" style="94" customWidth="1"/>
    <col min="10228" max="10228" width="9.6640625" style="94" customWidth="1"/>
    <col min="10229" max="10231" width="6.88671875" style="94" customWidth="1"/>
    <col min="10232" max="10232" width="9.44140625" style="94" customWidth="1"/>
    <col min="10233" max="10233" width="6.88671875" style="94" customWidth="1"/>
    <col min="10234" max="10234" width="9.6640625" style="94" customWidth="1"/>
    <col min="10235" max="10237" width="6.88671875" style="94" customWidth="1"/>
    <col min="10238" max="10238" width="9.44140625" style="94" customWidth="1"/>
    <col min="10239" max="10239" width="6.88671875" style="94" customWidth="1"/>
    <col min="10240" max="10240" width="9.6640625" style="94" customWidth="1"/>
    <col min="10241" max="10241" width="6.88671875" style="94" customWidth="1"/>
    <col min="10242" max="10477" width="9.109375" style="94"/>
    <col min="10478" max="10478" width="3" style="94" bestFit="1" customWidth="1"/>
    <col min="10479" max="10479" width="17.88671875" style="94" customWidth="1"/>
    <col min="10480" max="10480" width="7.5546875" style="94" customWidth="1"/>
    <col min="10481" max="10481" width="6.88671875" style="94" customWidth="1"/>
    <col min="10482" max="10482" width="9.44140625" style="94" customWidth="1"/>
    <col min="10483" max="10483" width="6.88671875" style="94" customWidth="1"/>
    <col min="10484" max="10484" width="9.6640625" style="94" customWidth="1"/>
    <col min="10485" max="10487" width="6.88671875" style="94" customWidth="1"/>
    <col min="10488" max="10488" width="9.44140625" style="94" customWidth="1"/>
    <col min="10489" max="10489" width="6.88671875" style="94" customWidth="1"/>
    <col min="10490" max="10490" width="9.6640625" style="94" customWidth="1"/>
    <col min="10491" max="10493" width="6.88671875" style="94" customWidth="1"/>
    <col min="10494" max="10494" width="9.44140625" style="94" customWidth="1"/>
    <col min="10495" max="10495" width="6.88671875" style="94" customWidth="1"/>
    <col min="10496" max="10496" width="9.6640625" style="94" customWidth="1"/>
    <col min="10497" max="10497" width="6.88671875" style="94" customWidth="1"/>
    <col min="10498" max="10733" width="9.109375" style="94"/>
    <col min="10734" max="10734" width="3" style="94" bestFit="1" customWidth="1"/>
    <col min="10735" max="10735" width="17.88671875" style="94" customWidth="1"/>
    <col min="10736" max="10736" width="7.5546875" style="94" customWidth="1"/>
    <col min="10737" max="10737" width="6.88671875" style="94" customWidth="1"/>
    <col min="10738" max="10738" width="9.44140625" style="94" customWidth="1"/>
    <col min="10739" max="10739" width="6.88671875" style="94" customWidth="1"/>
    <col min="10740" max="10740" width="9.6640625" style="94" customWidth="1"/>
    <col min="10741" max="10743" width="6.88671875" style="94" customWidth="1"/>
    <col min="10744" max="10744" width="9.44140625" style="94" customWidth="1"/>
    <col min="10745" max="10745" width="6.88671875" style="94" customWidth="1"/>
    <col min="10746" max="10746" width="9.6640625" style="94" customWidth="1"/>
    <col min="10747" max="10749" width="6.88671875" style="94" customWidth="1"/>
    <col min="10750" max="10750" width="9.44140625" style="94" customWidth="1"/>
    <col min="10751" max="10751" width="6.88671875" style="94" customWidth="1"/>
    <col min="10752" max="10752" width="9.6640625" style="94" customWidth="1"/>
    <col min="10753" max="10753" width="6.88671875" style="94" customWidth="1"/>
    <col min="10754" max="10989" width="9.109375" style="94"/>
    <col min="10990" max="10990" width="3" style="94" bestFit="1" customWidth="1"/>
    <col min="10991" max="10991" width="17.88671875" style="94" customWidth="1"/>
    <col min="10992" max="10992" width="7.5546875" style="94" customWidth="1"/>
    <col min="10993" max="10993" width="6.88671875" style="94" customWidth="1"/>
    <col min="10994" max="10994" width="9.44140625" style="94" customWidth="1"/>
    <col min="10995" max="10995" width="6.88671875" style="94" customWidth="1"/>
    <col min="10996" max="10996" width="9.6640625" style="94" customWidth="1"/>
    <col min="10997" max="10999" width="6.88671875" style="94" customWidth="1"/>
    <col min="11000" max="11000" width="9.44140625" style="94" customWidth="1"/>
    <col min="11001" max="11001" width="6.88671875" style="94" customWidth="1"/>
    <col min="11002" max="11002" width="9.6640625" style="94" customWidth="1"/>
    <col min="11003" max="11005" width="6.88671875" style="94" customWidth="1"/>
    <col min="11006" max="11006" width="9.44140625" style="94" customWidth="1"/>
    <col min="11007" max="11007" width="6.88671875" style="94" customWidth="1"/>
    <col min="11008" max="11008" width="9.6640625" style="94" customWidth="1"/>
    <col min="11009" max="11009" width="6.88671875" style="94" customWidth="1"/>
    <col min="11010" max="11245" width="9.109375" style="94"/>
    <col min="11246" max="11246" width="3" style="94" bestFit="1" customWidth="1"/>
    <col min="11247" max="11247" width="17.88671875" style="94" customWidth="1"/>
    <col min="11248" max="11248" width="7.5546875" style="94" customWidth="1"/>
    <col min="11249" max="11249" width="6.88671875" style="94" customWidth="1"/>
    <col min="11250" max="11250" width="9.44140625" style="94" customWidth="1"/>
    <col min="11251" max="11251" width="6.88671875" style="94" customWidth="1"/>
    <col min="11252" max="11252" width="9.6640625" style="94" customWidth="1"/>
    <col min="11253" max="11255" width="6.88671875" style="94" customWidth="1"/>
    <col min="11256" max="11256" width="9.44140625" style="94" customWidth="1"/>
    <col min="11257" max="11257" width="6.88671875" style="94" customWidth="1"/>
    <col min="11258" max="11258" width="9.6640625" style="94" customWidth="1"/>
    <col min="11259" max="11261" width="6.88671875" style="94" customWidth="1"/>
    <col min="11262" max="11262" width="9.44140625" style="94" customWidth="1"/>
    <col min="11263" max="11263" width="6.88671875" style="94" customWidth="1"/>
    <col min="11264" max="11264" width="9.6640625" style="94" customWidth="1"/>
    <col min="11265" max="11265" width="6.88671875" style="94" customWidth="1"/>
    <col min="11266" max="11501" width="9.109375" style="94"/>
    <col min="11502" max="11502" width="3" style="94" bestFit="1" customWidth="1"/>
    <col min="11503" max="11503" width="17.88671875" style="94" customWidth="1"/>
    <col min="11504" max="11504" width="7.5546875" style="94" customWidth="1"/>
    <col min="11505" max="11505" width="6.88671875" style="94" customWidth="1"/>
    <col min="11506" max="11506" width="9.44140625" style="94" customWidth="1"/>
    <col min="11507" max="11507" width="6.88671875" style="94" customWidth="1"/>
    <col min="11508" max="11508" width="9.6640625" style="94" customWidth="1"/>
    <col min="11509" max="11511" width="6.88671875" style="94" customWidth="1"/>
    <col min="11512" max="11512" width="9.44140625" style="94" customWidth="1"/>
    <col min="11513" max="11513" width="6.88671875" style="94" customWidth="1"/>
    <col min="11514" max="11514" width="9.6640625" style="94" customWidth="1"/>
    <col min="11515" max="11517" width="6.88671875" style="94" customWidth="1"/>
    <col min="11518" max="11518" width="9.44140625" style="94" customWidth="1"/>
    <col min="11519" max="11519" width="6.88671875" style="94" customWidth="1"/>
    <col min="11520" max="11520" width="9.6640625" style="94" customWidth="1"/>
    <col min="11521" max="11521" width="6.88671875" style="94" customWidth="1"/>
    <col min="11522" max="11757" width="9.109375" style="94"/>
    <col min="11758" max="11758" width="3" style="94" bestFit="1" customWidth="1"/>
    <col min="11759" max="11759" width="17.88671875" style="94" customWidth="1"/>
    <col min="11760" max="11760" width="7.5546875" style="94" customWidth="1"/>
    <col min="11761" max="11761" width="6.88671875" style="94" customWidth="1"/>
    <col min="11762" max="11762" width="9.44140625" style="94" customWidth="1"/>
    <col min="11763" max="11763" width="6.88671875" style="94" customWidth="1"/>
    <col min="11764" max="11764" width="9.6640625" style="94" customWidth="1"/>
    <col min="11765" max="11767" width="6.88671875" style="94" customWidth="1"/>
    <col min="11768" max="11768" width="9.44140625" style="94" customWidth="1"/>
    <col min="11769" max="11769" width="6.88671875" style="94" customWidth="1"/>
    <col min="11770" max="11770" width="9.6640625" style="94" customWidth="1"/>
    <col min="11771" max="11773" width="6.88671875" style="94" customWidth="1"/>
    <col min="11774" max="11774" width="9.44140625" style="94" customWidth="1"/>
    <col min="11775" max="11775" width="6.88671875" style="94" customWidth="1"/>
    <col min="11776" max="11776" width="9.6640625" style="94" customWidth="1"/>
    <col min="11777" max="11777" width="6.88671875" style="94" customWidth="1"/>
    <col min="11778" max="12013" width="9.109375" style="94"/>
    <col min="12014" max="12014" width="3" style="94" bestFit="1" customWidth="1"/>
    <col min="12015" max="12015" width="17.88671875" style="94" customWidth="1"/>
    <col min="12016" max="12016" width="7.5546875" style="94" customWidth="1"/>
    <col min="12017" max="12017" width="6.88671875" style="94" customWidth="1"/>
    <col min="12018" max="12018" width="9.44140625" style="94" customWidth="1"/>
    <col min="12019" max="12019" width="6.88671875" style="94" customWidth="1"/>
    <col min="12020" max="12020" width="9.6640625" style="94" customWidth="1"/>
    <col min="12021" max="12023" width="6.88671875" style="94" customWidth="1"/>
    <col min="12024" max="12024" width="9.44140625" style="94" customWidth="1"/>
    <col min="12025" max="12025" width="6.88671875" style="94" customWidth="1"/>
    <col min="12026" max="12026" width="9.6640625" style="94" customWidth="1"/>
    <col min="12027" max="12029" width="6.88671875" style="94" customWidth="1"/>
    <col min="12030" max="12030" width="9.44140625" style="94" customWidth="1"/>
    <col min="12031" max="12031" width="6.88671875" style="94" customWidth="1"/>
    <col min="12032" max="12032" width="9.6640625" style="94" customWidth="1"/>
    <col min="12033" max="12033" width="6.88671875" style="94" customWidth="1"/>
    <col min="12034" max="12269" width="9.109375" style="94"/>
    <col min="12270" max="12270" width="3" style="94" bestFit="1" customWidth="1"/>
    <col min="12271" max="12271" width="17.88671875" style="94" customWidth="1"/>
    <col min="12272" max="12272" width="7.5546875" style="94" customWidth="1"/>
    <col min="12273" max="12273" width="6.88671875" style="94" customWidth="1"/>
    <col min="12274" max="12274" width="9.44140625" style="94" customWidth="1"/>
    <col min="12275" max="12275" width="6.88671875" style="94" customWidth="1"/>
    <col min="12276" max="12276" width="9.6640625" style="94" customWidth="1"/>
    <col min="12277" max="12279" width="6.88671875" style="94" customWidth="1"/>
    <col min="12280" max="12280" width="9.44140625" style="94" customWidth="1"/>
    <col min="12281" max="12281" width="6.88671875" style="94" customWidth="1"/>
    <col min="12282" max="12282" width="9.6640625" style="94" customWidth="1"/>
    <col min="12283" max="12285" width="6.88671875" style="94" customWidth="1"/>
    <col min="12286" max="12286" width="9.44140625" style="94" customWidth="1"/>
    <col min="12287" max="12287" width="6.88671875" style="94" customWidth="1"/>
    <col min="12288" max="12288" width="9.6640625" style="94" customWidth="1"/>
    <col min="12289" max="12289" width="6.88671875" style="94" customWidth="1"/>
    <col min="12290" max="12525" width="9.109375" style="94"/>
    <col min="12526" max="12526" width="3" style="94" bestFit="1" customWidth="1"/>
    <col min="12527" max="12527" width="17.88671875" style="94" customWidth="1"/>
    <col min="12528" max="12528" width="7.5546875" style="94" customWidth="1"/>
    <col min="12529" max="12529" width="6.88671875" style="94" customWidth="1"/>
    <col min="12530" max="12530" width="9.44140625" style="94" customWidth="1"/>
    <col min="12531" max="12531" width="6.88671875" style="94" customWidth="1"/>
    <col min="12532" max="12532" width="9.6640625" style="94" customWidth="1"/>
    <col min="12533" max="12535" width="6.88671875" style="94" customWidth="1"/>
    <col min="12536" max="12536" width="9.44140625" style="94" customWidth="1"/>
    <col min="12537" max="12537" width="6.88671875" style="94" customWidth="1"/>
    <col min="12538" max="12538" width="9.6640625" style="94" customWidth="1"/>
    <col min="12539" max="12541" width="6.88671875" style="94" customWidth="1"/>
    <col min="12542" max="12542" width="9.44140625" style="94" customWidth="1"/>
    <col min="12543" max="12543" width="6.88671875" style="94" customWidth="1"/>
    <col min="12544" max="12544" width="9.6640625" style="94" customWidth="1"/>
    <col min="12545" max="12545" width="6.88671875" style="94" customWidth="1"/>
    <col min="12546" max="12781" width="9.109375" style="94"/>
    <col min="12782" max="12782" width="3" style="94" bestFit="1" customWidth="1"/>
    <col min="12783" max="12783" width="17.88671875" style="94" customWidth="1"/>
    <col min="12784" max="12784" width="7.5546875" style="94" customWidth="1"/>
    <col min="12785" max="12785" width="6.88671875" style="94" customWidth="1"/>
    <col min="12786" max="12786" width="9.44140625" style="94" customWidth="1"/>
    <col min="12787" max="12787" width="6.88671875" style="94" customWidth="1"/>
    <col min="12788" max="12788" width="9.6640625" style="94" customWidth="1"/>
    <col min="12789" max="12791" width="6.88671875" style="94" customWidth="1"/>
    <col min="12792" max="12792" width="9.44140625" style="94" customWidth="1"/>
    <col min="12793" max="12793" width="6.88671875" style="94" customWidth="1"/>
    <col min="12794" max="12794" width="9.6640625" style="94" customWidth="1"/>
    <col min="12795" max="12797" width="6.88671875" style="94" customWidth="1"/>
    <col min="12798" max="12798" width="9.44140625" style="94" customWidth="1"/>
    <col min="12799" max="12799" width="6.88671875" style="94" customWidth="1"/>
    <col min="12800" max="12800" width="9.6640625" style="94" customWidth="1"/>
    <col min="12801" max="12801" width="6.88671875" style="94" customWidth="1"/>
    <col min="12802" max="13037" width="9.109375" style="94"/>
    <col min="13038" max="13038" width="3" style="94" bestFit="1" customWidth="1"/>
    <col min="13039" max="13039" width="17.88671875" style="94" customWidth="1"/>
    <col min="13040" max="13040" width="7.5546875" style="94" customWidth="1"/>
    <col min="13041" max="13041" width="6.88671875" style="94" customWidth="1"/>
    <col min="13042" max="13042" width="9.44140625" style="94" customWidth="1"/>
    <col min="13043" max="13043" width="6.88671875" style="94" customWidth="1"/>
    <col min="13044" max="13044" width="9.6640625" style="94" customWidth="1"/>
    <col min="13045" max="13047" width="6.88671875" style="94" customWidth="1"/>
    <col min="13048" max="13048" width="9.44140625" style="94" customWidth="1"/>
    <col min="13049" max="13049" width="6.88671875" style="94" customWidth="1"/>
    <col min="13050" max="13050" width="9.6640625" style="94" customWidth="1"/>
    <col min="13051" max="13053" width="6.88671875" style="94" customWidth="1"/>
    <col min="13054" max="13054" width="9.44140625" style="94" customWidth="1"/>
    <col min="13055" max="13055" width="6.88671875" style="94" customWidth="1"/>
    <col min="13056" max="13056" width="9.6640625" style="94" customWidth="1"/>
    <col min="13057" max="13057" width="6.88671875" style="94" customWidth="1"/>
    <col min="13058" max="13293" width="9.109375" style="94"/>
    <col min="13294" max="13294" width="3" style="94" bestFit="1" customWidth="1"/>
    <col min="13295" max="13295" width="17.88671875" style="94" customWidth="1"/>
    <col min="13296" max="13296" width="7.5546875" style="94" customWidth="1"/>
    <col min="13297" max="13297" width="6.88671875" style="94" customWidth="1"/>
    <col min="13298" max="13298" width="9.44140625" style="94" customWidth="1"/>
    <col min="13299" max="13299" width="6.88671875" style="94" customWidth="1"/>
    <col min="13300" max="13300" width="9.6640625" style="94" customWidth="1"/>
    <col min="13301" max="13303" width="6.88671875" style="94" customWidth="1"/>
    <col min="13304" max="13304" width="9.44140625" style="94" customWidth="1"/>
    <col min="13305" max="13305" width="6.88671875" style="94" customWidth="1"/>
    <col min="13306" max="13306" width="9.6640625" style="94" customWidth="1"/>
    <col min="13307" max="13309" width="6.88671875" style="94" customWidth="1"/>
    <col min="13310" max="13310" width="9.44140625" style="94" customWidth="1"/>
    <col min="13311" max="13311" width="6.88671875" style="94" customWidth="1"/>
    <col min="13312" max="13312" width="9.6640625" style="94" customWidth="1"/>
    <col min="13313" max="13313" width="6.88671875" style="94" customWidth="1"/>
    <col min="13314" max="13549" width="9.109375" style="94"/>
    <col min="13550" max="13550" width="3" style="94" bestFit="1" customWidth="1"/>
    <col min="13551" max="13551" width="17.88671875" style="94" customWidth="1"/>
    <col min="13552" max="13552" width="7.5546875" style="94" customWidth="1"/>
    <col min="13553" max="13553" width="6.88671875" style="94" customWidth="1"/>
    <col min="13554" max="13554" width="9.44140625" style="94" customWidth="1"/>
    <col min="13555" max="13555" width="6.88671875" style="94" customWidth="1"/>
    <col min="13556" max="13556" width="9.6640625" style="94" customWidth="1"/>
    <col min="13557" max="13559" width="6.88671875" style="94" customWidth="1"/>
    <col min="13560" max="13560" width="9.44140625" style="94" customWidth="1"/>
    <col min="13561" max="13561" width="6.88671875" style="94" customWidth="1"/>
    <col min="13562" max="13562" width="9.6640625" style="94" customWidth="1"/>
    <col min="13563" max="13565" width="6.88671875" style="94" customWidth="1"/>
    <col min="13566" max="13566" width="9.44140625" style="94" customWidth="1"/>
    <col min="13567" max="13567" width="6.88671875" style="94" customWidth="1"/>
    <col min="13568" max="13568" width="9.6640625" style="94" customWidth="1"/>
    <col min="13569" max="13569" width="6.88671875" style="94" customWidth="1"/>
    <col min="13570" max="13805" width="9.109375" style="94"/>
    <col min="13806" max="13806" width="3" style="94" bestFit="1" customWidth="1"/>
    <col min="13807" max="13807" width="17.88671875" style="94" customWidth="1"/>
    <col min="13808" max="13808" width="7.5546875" style="94" customWidth="1"/>
    <col min="13809" max="13809" width="6.88671875" style="94" customWidth="1"/>
    <col min="13810" max="13810" width="9.44140625" style="94" customWidth="1"/>
    <col min="13811" max="13811" width="6.88671875" style="94" customWidth="1"/>
    <col min="13812" max="13812" width="9.6640625" style="94" customWidth="1"/>
    <col min="13813" max="13815" width="6.88671875" style="94" customWidth="1"/>
    <col min="13816" max="13816" width="9.44140625" style="94" customWidth="1"/>
    <col min="13817" max="13817" width="6.88671875" style="94" customWidth="1"/>
    <col min="13818" max="13818" width="9.6640625" style="94" customWidth="1"/>
    <col min="13819" max="13821" width="6.88671875" style="94" customWidth="1"/>
    <col min="13822" max="13822" width="9.44140625" style="94" customWidth="1"/>
    <col min="13823" max="13823" width="6.88671875" style="94" customWidth="1"/>
    <col min="13824" max="13824" width="9.6640625" style="94" customWidth="1"/>
    <col min="13825" max="13825" width="6.88671875" style="94" customWidth="1"/>
    <col min="13826" max="14061" width="9.109375" style="94"/>
    <col min="14062" max="14062" width="3" style="94" bestFit="1" customWidth="1"/>
    <col min="14063" max="14063" width="17.88671875" style="94" customWidth="1"/>
    <col min="14064" max="14064" width="7.5546875" style="94" customWidth="1"/>
    <col min="14065" max="14065" width="6.88671875" style="94" customWidth="1"/>
    <col min="14066" max="14066" width="9.44140625" style="94" customWidth="1"/>
    <col min="14067" max="14067" width="6.88671875" style="94" customWidth="1"/>
    <col min="14068" max="14068" width="9.6640625" style="94" customWidth="1"/>
    <col min="14069" max="14071" width="6.88671875" style="94" customWidth="1"/>
    <col min="14072" max="14072" width="9.44140625" style="94" customWidth="1"/>
    <col min="14073" max="14073" width="6.88671875" style="94" customWidth="1"/>
    <col min="14074" max="14074" width="9.6640625" style="94" customWidth="1"/>
    <col min="14075" max="14077" width="6.88671875" style="94" customWidth="1"/>
    <col min="14078" max="14078" width="9.44140625" style="94" customWidth="1"/>
    <col min="14079" max="14079" width="6.88671875" style="94" customWidth="1"/>
    <col min="14080" max="14080" width="9.6640625" style="94" customWidth="1"/>
    <col min="14081" max="14081" width="6.88671875" style="94" customWidth="1"/>
    <col min="14082" max="14317" width="9.109375" style="94"/>
    <col min="14318" max="14318" width="3" style="94" bestFit="1" customWidth="1"/>
    <col min="14319" max="14319" width="17.88671875" style="94" customWidth="1"/>
    <col min="14320" max="14320" width="7.5546875" style="94" customWidth="1"/>
    <col min="14321" max="14321" width="6.88671875" style="94" customWidth="1"/>
    <col min="14322" max="14322" width="9.44140625" style="94" customWidth="1"/>
    <col min="14323" max="14323" width="6.88671875" style="94" customWidth="1"/>
    <col min="14324" max="14324" width="9.6640625" style="94" customWidth="1"/>
    <col min="14325" max="14327" width="6.88671875" style="94" customWidth="1"/>
    <col min="14328" max="14328" width="9.44140625" style="94" customWidth="1"/>
    <col min="14329" max="14329" width="6.88671875" style="94" customWidth="1"/>
    <col min="14330" max="14330" width="9.6640625" style="94" customWidth="1"/>
    <col min="14331" max="14333" width="6.88671875" style="94" customWidth="1"/>
    <col min="14334" max="14334" width="9.44140625" style="94" customWidth="1"/>
    <col min="14335" max="14335" width="6.88671875" style="94" customWidth="1"/>
    <col min="14336" max="14336" width="9.6640625" style="94" customWidth="1"/>
    <col min="14337" max="14337" width="6.88671875" style="94" customWidth="1"/>
    <col min="14338" max="14573" width="9.109375" style="94"/>
    <col min="14574" max="14574" width="3" style="94" bestFit="1" customWidth="1"/>
    <col min="14575" max="14575" width="17.88671875" style="94" customWidth="1"/>
    <col min="14576" max="14576" width="7.5546875" style="94" customWidth="1"/>
    <col min="14577" max="14577" width="6.88671875" style="94" customWidth="1"/>
    <col min="14578" max="14578" width="9.44140625" style="94" customWidth="1"/>
    <col min="14579" max="14579" width="6.88671875" style="94" customWidth="1"/>
    <col min="14580" max="14580" width="9.6640625" style="94" customWidth="1"/>
    <col min="14581" max="14583" width="6.88671875" style="94" customWidth="1"/>
    <col min="14584" max="14584" width="9.44140625" style="94" customWidth="1"/>
    <col min="14585" max="14585" width="6.88671875" style="94" customWidth="1"/>
    <col min="14586" max="14586" width="9.6640625" style="94" customWidth="1"/>
    <col min="14587" max="14589" width="6.88671875" style="94" customWidth="1"/>
    <col min="14590" max="14590" width="9.44140625" style="94" customWidth="1"/>
    <col min="14591" max="14591" width="6.88671875" style="94" customWidth="1"/>
    <col min="14592" max="14592" width="9.6640625" style="94" customWidth="1"/>
    <col min="14593" max="14593" width="6.88671875" style="94" customWidth="1"/>
    <col min="14594" max="14829" width="9.109375" style="94"/>
    <col min="14830" max="14830" width="3" style="94" bestFit="1" customWidth="1"/>
    <col min="14831" max="14831" width="17.88671875" style="94" customWidth="1"/>
    <col min="14832" max="14832" width="7.5546875" style="94" customWidth="1"/>
    <col min="14833" max="14833" width="6.88671875" style="94" customWidth="1"/>
    <col min="14834" max="14834" width="9.44140625" style="94" customWidth="1"/>
    <col min="14835" max="14835" width="6.88671875" style="94" customWidth="1"/>
    <col min="14836" max="14836" width="9.6640625" style="94" customWidth="1"/>
    <col min="14837" max="14839" width="6.88671875" style="94" customWidth="1"/>
    <col min="14840" max="14840" width="9.44140625" style="94" customWidth="1"/>
    <col min="14841" max="14841" width="6.88671875" style="94" customWidth="1"/>
    <col min="14842" max="14842" width="9.6640625" style="94" customWidth="1"/>
    <col min="14843" max="14845" width="6.88671875" style="94" customWidth="1"/>
    <col min="14846" max="14846" width="9.44140625" style="94" customWidth="1"/>
    <col min="14847" max="14847" width="6.88671875" style="94" customWidth="1"/>
    <col min="14848" max="14848" width="9.6640625" style="94" customWidth="1"/>
    <col min="14849" max="14849" width="6.88671875" style="94" customWidth="1"/>
    <col min="14850" max="15085" width="9.109375" style="94"/>
    <col min="15086" max="15086" width="3" style="94" bestFit="1" customWidth="1"/>
    <col min="15087" max="15087" width="17.88671875" style="94" customWidth="1"/>
    <col min="15088" max="15088" width="7.5546875" style="94" customWidth="1"/>
    <col min="15089" max="15089" width="6.88671875" style="94" customWidth="1"/>
    <col min="15090" max="15090" width="9.44140625" style="94" customWidth="1"/>
    <col min="15091" max="15091" width="6.88671875" style="94" customWidth="1"/>
    <col min="15092" max="15092" width="9.6640625" style="94" customWidth="1"/>
    <col min="15093" max="15095" width="6.88671875" style="94" customWidth="1"/>
    <col min="15096" max="15096" width="9.44140625" style="94" customWidth="1"/>
    <col min="15097" max="15097" width="6.88671875" style="94" customWidth="1"/>
    <col min="15098" max="15098" width="9.6640625" style="94" customWidth="1"/>
    <col min="15099" max="15101" width="6.88671875" style="94" customWidth="1"/>
    <col min="15102" max="15102" width="9.44140625" style="94" customWidth="1"/>
    <col min="15103" max="15103" width="6.88671875" style="94" customWidth="1"/>
    <col min="15104" max="15104" width="9.6640625" style="94" customWidth="1"/>
    <col min="15105" max="15105" width="6.88671875" style="94" customWidth="1"/>
    <col min="15106" max="15341" width="9.109375" style="94"/>
    <col min="15342" max="15342" width="3" style="94" bestFit="1" customWidth="1"/>
    <col min="15343" max="15343" width="17.88671875" style="94" customWidth="1"/>
    <col min="15344" max="15344" width="7.5546875" style="94" customWidth="1"/>
    <col min="15345" max="15345" width="6.88671875" style="94" customWidth="1"/>
    <col min="15346" max="15346" width="9.44140625" style="94" customWidth="1"/>
    <col min="15347" max="15347" width="6.88671875" style="94" customWidth="1"/>
    <col min="15348" max="15348" width="9.6640625" style="94" customWidth="1"/>
    <col min="15349" max="15351" width="6.88671875" style="94" customWidth="1"/>
    <col min="15352" max="15352" width="9.44140625" style="94" customWidth="1"/>
    <col min="15353" max="15353" width="6.88671875" style="94" customWidth="1"/>
    <col min="15354" max="15354" width="9.6640625" style="94" customWidth="1"/>
    <col min="15355" max="15357" width="6.88671875" style="94" customWidth="1"/>
    <col min="15358" max="15358" width="9.44140625" style="94" customWidth="1"/>
    <col min="15359" max="15359" width="6.88671875" style="94" customWidth="1"/>
    <col min="15360" max="15360" width="9.6640625" style="94" customWidth="1"/>
    <col min="15361" max="15361" width="6.88671875" style="94" customWidth="1"/>
    <col min="15362" max="15597" width="9.109375" style="94"/>
    <col min="15598" max="15598" width="3" style="94" bestFit="1" customWidth="1"/>
    <col min="15599" max="15599" width="17.88671875" style="94" customWidth="1"/>
    <col min="15600" max="15600" width="7.5546875" style="94" customWidth="1"/>
    <col min="15601" max="15601" width="6.88671875" style="94" customWidth="1"/>
    <col min="15602" max="15602" width="9.44140625" style="94" customWidth="1"/>
    <col min="15603" max="15603" width="6.88671875" style="94" customWidth="1"/>
    <col min="15604" max="15604" width="9.6640625" style="94" customWidth="1"/>
    <col min="15605" max="15607" width="6.88671875" style="94" customWidth="1"/>
    <col min="15608" max="15608" width="9.44140625" style="94" customWidth="1"/>
    <col min="15609" max="15609" width="6.88671875" style="94" customWidth="1"/>
    <col min="15610" max="15610" width="9.6640625" style="94" customWidth="1"/>
    <col min="15611" max="15613" width="6.88671875" style="94" customWidth="1"/>
    <col min="15614" max="15614" width="9.44140625" style="94" customWidth="1"/>
    <col min="15615" max="15615" width="6.88671875" style="94" customWidth="1"/>
    <col min="15616" max="15616" width="9.6640625" style="94" customWidth="1"/>
    <col min="15617" max="15617" width="6.88671875" style="94" customWidth="1"/>
    <col min="15618" max="15853" width="9.109375" style="94"/>
    <col min="15854" max="15854" width="3" style="94" bestFit="1" customWidth="1"/>
    <col min="15855" max="15855" width="17.88671875" style="94" customWidth="1"/>
    <col min="15856" max="15856" width="7.5546875" style="94" customWidth="1"/>
    <col min="15857" max="15857" width="6.88671875" style="94" customWidth="1"/>
    <col min="15858" max="15858" width="9.44140625" style="94" customWidth="1"/>
    <col min="15859" max="15859" width="6.88671875" style="94" customWidth="1"/>
    <col min="15860" max="15860" width="9.6640625" style="94" customWidth="1"/>
    <col min="15861" max="15863" width="6.88671875" style="94" customWidth="1"/>
    <col min="15864" max="15864" width="9.44140625" style="94" customWidth="1"/>
    <col min="15865" max="15865" width="6.88671875" style="94" customWidth="1"/>
    <col min="15866" max="15866" width="9.6640625" style="94" customWidth="1"/>
    <col min="15867" max="15869" width="6.88671875" style="94" customWidth="1"/>
    <col min="15870" max="15870" width="9.44140625" style="94" customWidth="1"/>
    <col min="15871" max="15871" width="6.88671875" style="94" customWidth="1"/>
    <col min="15872" max="15872" width="9.6640625" style="94" customWidth="1"/>
    <col min="15873" max="15873" width="6.88671875" style="94" customWidth="1"/>
    <col min="15874" max="16109" width="9.109375" style="94"/>
    <col min="16110" max="16110" width="3" style="94" bestFit="1" customWidth="1"/>
    <col min="16111" max="16111" width="17.88671875" style="94" customWidth="1"/>
    <col min="16112" max="16112" width="7.5546875" style="94" customWidth="1"/>
    <col min="16113" max="16113" width="6.88671875" style="94" customWidth="1"/>
    <col min="16114" max="16114" width="9.44140625" style="94" customWidth="1"/>
    <col min="16115" max="16115" width="6.88671875" style="94" customWidth="1"/>
    <col min="16116" max="16116" width="9.6640625" style="94" customWidth="1"/>
    <col min="16117" max="16119" width="6.88671875" style="94" customWidth="1"/>
    <col min="16120" max="16120" width="9.44140625" style="94" customWidth="1"/>
    <col min="16121" max="16121" width="6.88671875" style="94" customWidth="1"/>
    <col min="16122" max="16122" width="9.6640625" style="94" customWidth="1"/>
    <col min="16123" max="16125" width="6.88671875" style="94" customWidth="1"/>
    <col min="16126" max="16126" width="9.44140625" style="94" customWidth="1"/>
    <col min="16127" max="16127" width="6.88671875" style="94" customWidth="1"/>
    <col min="16128" max="16128" width="9.6640625" style="94" customWidth="1"/>
    <col min="16129" max="16129" width="6.88671875" style="94" customWidth="1"/>
    <col min="16130" max="16384" width="9.109375" style="94"/>
  </cols>
  <sheetData>
    <row r="1" spans="1:19">
      <c r="R1" s="243" t="s">
        <v>61</v>
      </c>
      <c r="S1" s="243"/>
    </row>
    <row r="2" spans="1:19" s="90" customFormat="1" ht="16.5" customHeight="1">
      <c r="A2" s="266" t="s">
        <v>81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27" customFormat="1">
      <c r="A3" s="89" t="s">
        <v>98</v>
      </c>
      <c r="B3" s="76"/>
    </row>
    <row r="4" spans="1:19" s="77" customFormat="1">
      <c r="A4" s="226" t="s">
        <v>5</v>
      </c>
      <c r="B4" s="265" t="s">
        <v>6</v>
      </c>
      <c r="C4" s="265" t="s">
        <v>36</v>
      </c>
      <c r="D4" s="265"/>
      <c r="E4" s="265"/>
      <c r="F4" s="265"/>
      <c r="G4" s="265"/>
      <c r="H4" s="265" t="s">
        <v>37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33"/>
    </row>
    <row r="5" spans="1:19" s="78" customFormat="1">
      <c r="A5" s="226"/>
      <c r="B5" s="265"/>
      <c r="C5" s="265"/>
      <c r="D5" s="265"/>
      <c r="E5" s="265"/>
      <c r="F5" s="265"/>
      <c r="G5" s="265"/>
      <c r="H5" s="265" t="s">
        <v>2</v>
      </c>
      <c r="I5" s="265"/>
      <c r="J5" s="265"/>
      <c r="K5" s="265"/>
      <c r="L5" s="265"/>
      <c r="M5" s="265"/>
      <c r="N5" s="265" t="s">
        <v>3</v>
      </c>
      <c r="O5" s="265"/>
      <c r="P5" s="265"/>
      <c r="Q5" s="265"/>
      <c r="R5" s="265"/>
      <c r="S5" s="233"/>
    </row>
    <row r="6" spans="1:19" s="78" customFormat="1" ht="12.75" customHeight="1">
      <c r="A6" s="226"/>
      <c r="B6" s="265"/>
      <c r="C6" s="265"/>
      <c r="D6" s="265"/>
      <c r="E6" s="265"/>
      <c r="F6" s="265"/>
      <c r="G6" s="265"/>
      <c r="H6" s="265" t="s">
        <v>38</v>
      </c>
      <c r="I6" s="265" t="s">
        <v>36</v>
      </c>
      <c r="J6" s="265"/>
      <c r="K6" s="265"/>
      <c r="L6" s="265"/>
      <c r="M6" s="265"/>
      <c r="N6" s="265" t="s">
        <v>38</v>
      </c>
      <c r="O6" s="265" t="s">
        <v>36</v>
      </c>
      <c r="P6" s="265"/>
      <c r="Q6" s="265"/>
      <c r="R6" s="265"/>
      <c r="S6" s="233"/>
    </row>
    <row r="7" spans="1:19" s="78" customFormat="1" ht="12.75" customHeight="1">
      <c r="A7" s="226"/>
      <c r="B7" s="265"/>
      <c r="C7" s="265" t="s">
        <v>39</v>
      </c>
      <c r="D7" s="265" t="s">
        <v>40</v>
      </c>
      <c r="E7" s="265" t="s">
        <v>41</v>
      </c>
      <c r="F7" s="265"/>
      <c r="G7" s="265"/>
      <c r="H7" s="265"/>
      <c r="I7" s="265" t="s">
        <v>39</v>
      </c>
      <c r="J7" s="265" t="s">
        <v>40</v>
      </c>
      <c r="K7" s="265" t="s">
        <v>41</v>
      </c>
      <c r="L7" s="265"/>
      <c r="M7" s="265"/>
      <c r="N7" s="265"/>
      <c r="O7" s="265" t="s">
        <v>39</v>
      </c>
      <c r="P7" s="265" t="s">
        <v>40</v>
      </c>
      <c r="Q7" s="265" t="s">
        <v>41</v>
      </c>
      <c r="R7" s="265"/>
      <c r="S7" s="233"/>
    </row>
    <row r="8" spans="1:19" s="78" customFormat="1" ht="37.5" customHeight="1">
      <c r="A8" s="226"/>
      <c r="B8" s="265"/>
      <c r="C8" s="265"/>
      <c r="D8" s="265"/>
      <c r="E8" s="79" t="s">
        <v>42</v>
      </c>
      <c r="F8" s="79" t="s">
        <v>43</v>
      </c>
      <c r="G8" s="79" t="s">
        <v>35</v>
      </c>
      <c r="H8" s="265"/>
      <c r="I8" s="265"/>
      <c r="J8" s="265"/>
      <c r="K8" s="79" t="s">
        <v>42</v>
      </c>
      <c r="L8" s="79" t="s">
        <v>43</v>
      </c>
      <c r="M8" s="79" t="s">
        <v>35</v>
      </c>
      <c r="N8" s="265"/>
      <c r="O8" s="265"/>
      <c r="P8" s="265"/>
      <c r="Q8" s="79" t="s">
        <v>42</v>
      </c>
      <c r="R8" s="79" t="s">
        <v>43</v>
      </c>
      <c r="S8" s="80" t="s">
        <v>35</v>
      </c>
    </row>
    <row r="9" spans="1:19" s="84" customFormat="1" ht="12">
      <c r="A9" s="81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  <c r="P9" s="127">
        <v>16</v>
      </c>
      <c r="Q9" s="127">
        <v>17</v>
      </c>
      <c r="R9" s="127">
        <v>18</v>
      </c>
      <c r="S9" s="128">
        <v>19</v>
      </c>
    </row>
    <row r="10" spans="1:19" s="84" customFormat="1" ht="21.9" customHeight="1">
      <c r="A10" s="91"/>
      <c r="B10" s="129" t="s">
        <v>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34" customFormat="1">
      <c r="A11" s="15" t="s">
        <v>6</v>
      </c>
      <c r="B11" s="161">
        <v>27.428080925943</v>
      </c>
      <c r="C11" s="161">
        <v>13.5572773986783</v>
      </c>
      <c r="D11" s="161">
        <v>34.458719372501903</v>
      </c>
      <c r="E11" s="161">
        <v>36.166406571618701</v>
      </c>
      <c r="F11" s="161">
        <v>29.2420220891577</v>
      </c>
      <c r="G11" s="161">
        <v>21.778271178455299</v>
      </c>
      <c r="H11" s="161">
        <v>27.429319398822599</v>
      </c>
      <c r="I11" s="161">
        <v>13.5428173868514</v>
      </c>
      <c r="J11" s="161">
        <v>34.465672886503299</v>
      </c>
      <c r="K11" s="161">
        <v>36.166406311615198</v>
      </c>
      <c r="L11" s="161">
        <v>29.271374433257201</v>
      </c>
      <c r="M11" s="161">
        <v>21.805431518962699</v>
      </c>
      <c r="N11" s="161">
        <v>23.807977442058899</v>
      </c>
      <c r="O11" s="161">
        <v>39.6756540509028</v>
      </c>
      <c r="P11" s="161">
        <v>4.8604456036236803</v>
      </c>
      <c r="Q11" s="161">
        <v>43.667511564539602</v>
      </c>
      <c r="R11" s="161">
        <v>6.6376623845453304</v>
      </c>
      <c r="S11" s="161">
        <v>1.77645489812958</v>
      </c>
    </row>
    <row r="12" spans="1:19" s="34" customFormat="1" ht="41.4">
      <c r="A12" s="35" t="s">
        <v>9</v>
      </c>
      <c r="B12" s="103" t="s">
        <v>100</v>
      </c>
      <c r="C12" s="103" t="s">
        <v>100</v>
      </c>
      <c r="D12" s="103" t="s">
        <v>100</v>
      </c>
      <c r="E12" s="103" t="s">
        <v>100</v>
      </c>
      <c r="F12" s="103" t="s">
        <v>100</v>
      </c>
      <c r="G12" s="103" t="s">
        <v>100</v>
      </c>
      <c r="H12" s="103" t="s">
        <v>100</v>
      </c>
      <c r="I12" s="103" t="s">
        <v>100</v>
      </c>
      <c r="J12" s="103" t="s">
        <v>100</v>
      </c>
      <c r="K12" s="103" t="s">
        <v>100</v>
      </c>
      <c r="L12" s="103" t="s">
        <v>100</v>
      </c>
      <c r="M12" s="103" t="s">
        <v>100</v>
      </c>
      <c r="N12" s="103" t="s">
        <v>100</v>
      </c>
      <c r="O12" s="103" t="s">
        <v>100</v>
      </c>
      <c r="P12" s="103" t="s">
        <v>100</v>
      </c>
      <c r="Q12" s="103" t="s">
        <v>100</v>
      </c>
      <c r="R12" s="103" t="s">
        <v>100</v>
      </c>
      <c r="S12" s="103" t="s">
        <v>100</v>
      </c>
    </row>
    <row r="13" spans="1:19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34" customFormat="1">
      <c r="A14" s="37" t="s">
        <v>11</v>
      </c>
      <c r="B14" s="103">
        <v>37.086482350779796</v>
      </c>
      <c r="C14" s="103">
        <v>35.308291717582598</v>
      </c>
      <c r="D14" s="103">
        <v>37.192836371068601</v>
      </c>
      <c r="E14" s="103">
        <v>38.793355297997799</v>
      </c>
      <c r="F14" s="103">
        <v>34.601816248928799</v>
      </c>
      <c r="G14" s="103">
        <v>24.951365921672298</v>
      </c>
      <c r="H14" s="103">
        <v>37.085764290296297</v>
      </c>
      <c r="I14" s="103">
        <v>35.293363032370202</v>
      </c>
      <c r="J14" s="103">
        <v>37.192836366605299</v>
      </c>
      <c r="K14" s="103">
        <v>38.793355292978802</v>
      </c>
      <c r="L14" s="103">
        <v>34.601816248928799</v>
      </c>
      <c r="M14" s="103">
        <v>24.951365921672298</v>
      </c>
      <c r="N14" s="103">
        <v>47.428305477525399</v>
      </c>
      <c r="O14" s="103">
        <v>47.428286749109802</v>
      </c>
      <c r="P14" s="103">
        <v>52</v>
      </c>
      <c r="Q14" s="103">
        <v>52</v>
      </c>
      <c r="R14" s="103">
        <v>0</v>
      </c>
      <c r="S14" s="103">
        <v>0</v>
      </c>
    </row>
    <row r="15" spans="1:19" s="28" customFormat="1">
      <c r="A15" s="37" t="s">
        <v>12</v>
      </c>
      <c r="B15" s="103">
        <v>36.994226442056203</v>
      </c>
      <c r="C15" s="103">
        <v>44.717704809470703</v>
      </c>
      <c r="D15" s="103">
        <v>36.7082656432626</v>
      </c>
      <c r="E15" s="103">
        <v>39.014982991529699</v>
      </c>
      <c r="F15" s="103">
        <v>26.002789198871401</v>
      </c>
      <c r="G15" s="103">
        <v>13.1042392909479</v>
      </c>
      <c r="H15" s="103">
        <v>36.993817511762003</v>
      </c>
      <c r="I15" s="103">
        <v>44.710775201328403</v>
      </c>
      <c r="J15" s="103">
        <v>36.7082656432626</v>
      </c>
      <c r="K15" s="103">
        <v>39.014982991529699</v>
      </c>
      <c r="L15" s="103">
        <v>26.002789198871401</v>
      </c>
      <c r="M15" s="103">
        <v>13.1042392909479</v>
      </c>
      <c r="N15" s="103">
        <v>56.530998833560098</v>
      </c>
      <c r="O15" s="103">
        <v>56.530998833560098</v>
      </c>
      <c r="P15" s="103">
        <v>0</v>
      </c>
      <c r="Q15" s="103">
        <v>0</v>
      </c>
      <c r="R15" s="103">
        <v>0</v>
      </c>
      <c r="S15" s="103">
        <v>0</v>
      </c>
    </row>
    <row r="16" spans="1:19" s="28" customFormat="1">
      <c r="A16" s="37" t="s">
        <v>13</v>
      </c>
      <c r="B16" s="103">
        <v>36.287343976122102</v>
      </c>
      <c r="C16" s="103">
        <v>38.466930775007299</v>
      </c>
      <c r="D16" s="103">
        <v>36.093578790147497</v>
      </c>
      <c r="E16" s="103">
        <v>36.341836356123103</v>
      </c>
      <c r="F16" s="103">
        <v>36.3422143810158</v>
      </c>
      <c r="G16" s="103">
        <v>26.616166633028701</v>
      </c>
      <c r="H16" s="103">
        <v>36.285931776491203</v>
      </c>
      <c r="I16" s="103">
        <v>38.453132496563903</v>
      </c>
      <c r="J16" s="103">
        <v>36.093578790147497</v>
      </c>
      <c r="K16" s="103">
        <v>36.341836356123103</v>
      </c>
      <c r="L16" s="103">
        <v>36.3422143810158</v>
      </c>
      <c r="M16" s="103">
        <v>26.616166633028701</v>
      </c>
      <c r="N16" s="103">
        <v>46.999012056198801</v>
      </c>
      <c r="O16" s="103">
        <v>46.999012056198801</v>
      </c>
      <c r="P16" s="103">
        <v>0</v>
      </c>
      <c r="Q16" s="103">
        <v>0</v>
      </c>
      <c r="R16" s="103">
        <v>0</v>
      </c>
      <c r="S16" s="103">
        <v>0</v>
      </c>
    </row>
    <row r="17" spans="1:19" s="28" customFormat="1">
      <c r="A17" s="37" t="s">
        <v>14</v>
      </c>
      <c r="B17" s="103">
        <v>38.425867965909497</v>
      </c>
      <c r="C17" s="103">
        <v>48.375131842750598</v>
      </c>
      <c r="D17" s="103">
        <v>37.215827901051597</v>
      </c>
      <c r="E17" s="103">
        <v>38.422735510523196</v>
      </c>
      <c r="F17" s="103">
        <v>8.5566659161901395</v>
      </c>
      <c r="G17" s="103">
        <v>11.531539034637101</v>
      </c>
      <c r="H17" s="103">
        <v>38.422107413436699</v>
      </c>
      <c r="I17" s="103">
        <v>48.3583224226564</v>
      </c>
      <c r="J17" s="103">
        <v>37.215827901051597</v>
      </c>
      <c r="K17" s="103">
        <v>38.422735510523196</v>
      </c>
      <c r="L17" s="103">
        <v>8.5566659161901395</v>
      </c>
      <c r="M17" s="103">
        <v>11.531539034637101</v>
      </c>
      <c r="N17" s="103">
        <v>57.7041080358035</v>
      </c>
      <c r="O17" s="103">
        <v>57.7041080358035</v>
      </c>
      <c r="P17" s="103">
        <v>0</v>
      </c>
      <c r="Q17" s="103">
        <v>0</v>
      </c>
      <c r="R17" s="103">
        <v>0</v>
      </c>
      <c r="S17" s="103">
        <v>0</v>
      </c>
    </row>
    <row r="18" spans="1:19" s="28" customFormat="1">
      <c r="A18" s="37" t="s">
        <v>15</v>
      </c>
      <c r="B18" s="103">
        <v>36.353660270065497</v>
      </c>
      <c r="C18" s="103">
        <v>36.421955537874297</v>
      </c>
      <c r="D18" s="103">
        <v>36.348889185645596</v>
      </c>
      <c r="E18" s="103">
        <v>38.469257734884501</v>
      </c>
      <c r="F18" s="103">
        <v>25.323295416321201</v>
      </c>
      <c r="G18" s="103">
        <v>21.960900714291299</v>
      </c>
      <c r="H18" s="103">
        <v>36.3526753853956</v>
      </c>
      <c r="I18" s="103">
        <v>36.4069414542532</v>
      </c>
      <c r="J18" s="103">
        <v>36.348889185645596</v>
      </c>
      <c r="K18" s="103">
        <v>38.469257734884501</v>
      </c>
      <c r="L18" s="103">
        <v>25.323295416321201</v>
      </c>
      <c r="M18" s="103">
        <v>21.960900714291299</v>
      </c>
      <c r="N18" s="103">
        <v>48.241414179928697</v>
      </c>
      <c r="O18" s="103">
        <v>48.241414179928697</v>
      </c>
      <c r="P18" s="103">
        <v>0</v>
      </c>
      <c r="Q18" s="103">
        <v>0</v>
      </c>
      <c r="R18" s="103"/>
      <c r="S18" s="103">
        <v>0</v>
      </c>
    </row>
    <row r="19" spans="1:19" s="28" customFormat="1">
      <c r="A19" s="37" t="s">
        <v>16</v>
      </c>
      <c r="B19" s="103">
        <v>37.498720460171903</v>
      </c>
      <c r="C19" s="103">
        <v>42.166935726976803</v>
      </c>
      <c r="D19" s="103">
        <v>37.270584878544597</v>
      </c>
      <c r="E19" s="103">
        <v>39.361996983042999</v>
      </c>
      <c r="F19" s="103">
        <v>29.862952314301701</v>
      </c>
      <c r="G19" s="103">
        <v>17.7605532913338</v>
      </c>
      <c r="H19" s="103">
        <v>37.534317221595003</v>
      </c>
      <c r="I19" s="103">
        <v>42.270669515811299</v>
      </c>
      <c r="J19" s="103">
        <v>37.3036730871247</v>
      </c>
      <c r="K19" s="103">
        <v>39.361996983042999</v>
      </c>
      <c r="L19" s="103">
        <v>29.862952314301701</v>
      </c>
      <c r="M19" s="103">
        <v>18.0340613555903</v>
      </c>
      <c r="N19" s="103">
        <v>5.5560347578333102</v>
      </c>
      <c r="O19" s="103">
        <v>19.182259230669199</v>
      </c>
      <c r="P19" s="103">
        <v>2.4</v>
      </c>
      <c r="Q19" s="103">
        <v>0</v>
      </c>
      <c r="R19" s="103">
        <v>0</v>
      </c>
      <c r="S19" s="103">
        <v>2.4</v>
      </c>
    </row>
    <row r="20" spans="1:19" s="28" customFormat="1">
      <c r="A20" s="37" t="s">
        <v>17</v>
      </c>
      <c r="B20" s="103">
        <v>37.267831061967897</v>
      </c>
      <c r="C20" s="103">
        <v>42.796653996200703</v>
      </c>
      <c r="D20" s="103">
        <v>36.422127313346202</v>
      </c>
      <c r="E20" s="103">
        <v>38.082301884800998</v>
      </c>
      <c r="F20" s="103">
        <v>19.6631958694514</v>
      </c>
      <c r="G20" s="103">
        <v>25.975059388548601</v>
      </c>
      <c r="H20" s="103">
        <v>37.265438116597402</v>
      </c>
      <c r="I20" s="103">
        <v>42.792805359111</v>
      </c>
      <c r="J20" s="103">
        <v>36.422127313346202</v>
      </c>
      <c r="K20" s="103">
        <v>38.082301884800998</v>
      </c>
      <c r="L20" s="103">
        <v>19.6631958694514</v>
      </c>
      <c r="M20" s="103">
        <v>25.975059388548601</v>
      </c>
      <c r="N20" s="103">
        <v>44.292128775298302</v>
      </c>
      <c r="O20" s="103">
        <v>44.292128775298302</v>
      </c>
      <c r="P20" s="103">
        <v>0</v>
      </c>
      <c r="Q20" s="103">
        <v>0</v>
      </c>
      <c r="R20" s="103">
        <v>0</v>
      </c>
      <c r="S20" s="103">
        <v>0</v>
      </c>
    </row>
    <row r="21" spans="1:19" s="28" customFormat="1">
      <c r="A21" s="37" t="s">
        <v>18</v>
      </c>
      <c r="B21" s="103">
        <v>36.784589863662497</v>
      </c>
      <c r="C21" s="103">
        <v>40.104728748806899</v>
      </c>
      <c r="D21" s="103">
        <v>36.643140526928001</v>
      </c>
      <c r="E21" s="103">
        <v>38.809541509680102</v>
      </c>
      <c r="F21" s="103">
        <v>29.2298515596014</v>
      </c>
      <c r="G21" s="103">
        <v>16.3699405179865</v>
      </c>
      <c r="H21" s="103">
        <v>36.786396976667099</v>
      </c>
      <c r="I21" s="103">
        <v>40.160373369661798</v>
      </c>
      <c r="J21" s="103">
        <v>36.643140526927901</v>
      </c>
      <c r="K21" s="103">
        <v>38.809541509680102</v>
      </c>
      <c r="L21" s="103">
        <v>29.2298515596014</v>
      </c>
      <c r="M21" s="103">
        <v>16.3699405179865</v>
      </c>
      <c r="N21" s="103">
        <v>23.7211081466398</v>
      </c>
      <c r="O21" s="103">
        <v>23.7211081466398</v>
      </c>
      <c r="P21" s="103">
        <v>0</v>
      </c>
      <c r="Q21" s="103">
        <v>0</v>
      </c>
      <c r="R21" s="103">
        <v>0</v>
      </c>
      <c r="S21" s="103">
        <v>0</v>
      </c>
    </row>
    <row r="22" spans="1:19" s="28" customFormat="1">
      <c r="A22" s="37" t="s">
        <v>19</v>
      </c>
      <c r="B22" s="103">
        <v>18.646381518373801</v>
      </c>
      <c r="C22" s="103">
        <v>10.858425289215401</v>
      </c>
      <c r="D22" s="103">
        <v>29.469423250462601</v>
      </c>
      <c r="E22" s="103">
        <v>31.021204844643002</v>
      </c>
      <c r="F22" s="103">
        <v>26.1498897009064</v>
      </c>
      <c r="G22" s="103">
        <v>22.2667456638838</v>
      </c>
      <c r="H22" s="103">
        <v>18.646368968968599</v>
      </c>
      <c r="I22" s="103">
        <v>10.8500026883067</v>
      </c>
      <c r="J22" s="103">
        <v>29.4844321027246</v>
      </c>
      <c r="K22" s="103">
        <v>31.021202896245601</v>
      </c>
      <c r="L22" s="103">
        <v>26.210492426871799</v>
      </c>
      <c r="M22" s="103">
        <v>22.3031001742056</v>
      </c>
      <c r="N22" s="103">
        <v>18.674787170423599</v>
      </c>
      <c r="O22" s="103">
        <v>37.766317350004996</v>
      </c>
      <c r="P22" s="103">
        <v>5.2931949238187697</v>
      </c>
      <c r="Q22" s="103">
        <v>51.885662484449298</v>
      </c>
      <c r="R22" s="103">
        <v>6.6376623845453304</v>
      </c>
      <c r="S22" s="103">
        <v>1.7161038947038401</v>
      </c>
    </row>
    <row r="23" spans="1:19" s="28" customFormat="1">
      <c r="A23" s="20" t="s">
        <v>20</v>
      </c>
      <c r="B23" s="103">
        <v>37.176071652005902</v>
      </c>
      <c r="C23" s="103">
        <v>37.173117829652803</v>
      </c>
      <c r="D23" s="103">
        <v>37.176223829023598</v>
      </c>
      <c r="E23" s="103">
        <v>38.587277297478998</v>
      </c>
      <c r="F23" s="103">
        <v>27.4062977059654</v>
      </c>
      <c r="G23" s="103">
        <v>30.608187682382599</v>
      </c>
      <c r="H23" s="103">
        <v>37.176358596374499</v>
      </c>
      <c r="I23" s="103">
        <v>37.1789769734727</v>
      </c>
      <c r="J23" s="103">
        <v>37.176223829023598</v>
      </c>
      <c r="K23" s="103">
        <v>38.587277297478998</v>
      </c>
      <c r="L23" s="103">
        <v>27.4062977059654</v>
      </c>
      <c r="M23" s="103">
        <v>30.608187682382599</v>
      </c>
      <c r="N23" s="103">
        <v>31.002813686644799</v>
      </c>
      <c r="O23" s="103">
        <v>31.002813686644799</v>
      </c>
      <c r="P23" s="103">
        <v>0</v>
      </c>
      <c r="Q23" s="103">
        <v>0</v>
      </c>
      <c r="R23" s="103">
        <v>0</v>
      </c>
      <c r="S23" s="103">
        <v>0</v>
      </c>
    </row>
    <row r="24" spans="1:19" s="28" customFormat="1">
      <c r="A24" s="20" t="s">
        <v>21</v>
      </c>
      <c r="B24" s="103">
        <v>37.525514564773303</v>
      </c>
      <c r="C24" s="103">
        <v>59.999476231121399</v>
      </c>
      <c r="D24" s="103">
        <v>37.5080859249531</v>
      </c>
      <c r="E24" s="103">
        <v>38.403088096352597</v>
      </c>
      <c r="F24" s="103">
        <v>7.2108417207990598</v>
      </c>
      <c r="G24" s="103">
        <v>14.124323354715701</v>
      </c>
      <c r="H24" s="103">
        <v>37.525514564773303</v>
      </c>
      <c r="I24" s="103">
        <v>59.999476231121399</v>
      </c>
      <c r="J24" s="103">
        <v>37.5080859249531</v>
      </c>
      <c r="K24" s="103">
        <v>38.403088096352597</v>
      </c>
      <c r="L24" s="103">
        <v>7.2108417207990598</v>
      </c>
      <c r="M24" s="103">
        <v>14.124323354715701</v>
      </c>
      <c r="N24" s="103">
        <v>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</row>
    <row r="25" spans="1:19" s="28" customFormat="1">
      <c r="A25" s="20" t="s">
        <v>22</v>
      </c>
      <c r="B25" s="103">
        <v>39.2063619030639</v>
      </c>
      <c r="C25" s="103">
        <v>40.550025295772102</v>
      </c>
      <c r="D25" s="103">
        <v>39.108983527098196</v>
      </c>
      <c r="E25" s="103">
        <v>40.144360639365601</v>
      </c>
      <c r="F25" s="103">
        <v>39.853619475990499</v>
      </c>
      <c r="G25" s="103">
        <v>19.993882578080999</v>
      </c>
      <c r="H25" s="103">
        <v>39.206453791515699</v>
      </c>
      <c r="I25" s="103">
        <v>40.552521035548303</v>
      </c>
      <c r="J25" s="103">
        <v>39.108984770241797</v>
      </c>
      <c r="K25" s="103">
        <v>40.144362199265402</v>
      </c>
      <c r="L25" s="103">
        <v>39.853619475990499</v>
      </c>
      <c r="M25" s="103">
        <v>19.993882578080999</v>
      </c>
      <c r="N25" s="103">
        <v>37.619958177642403</v>
      </c>
      <c r="O25" s="103">
        <v>37.639219104970003</v>
      </c>
      <c r="P25" s="103">
        <v>0</v>
      </c>
      <c r="Q25" s="103">
        <v>0</v>
      </c>
      <c r="R25" s="103">
        <v>0</v>
      </c>
      <c r="S25" s="103">
        <v>0</v>
      </c>
    </row>
    <row r="26" spans="1:19" s="28" customFormat="1">
      <c r="A26" s="20" t="s">
        <v>23</v>
      </c>
      <c r="B26" s="103">
        <v>37.513751850147401</v>
      </c>
      <c r="C26" s="103">
        <v>32.854608586625702</v>
      </c>
      <c r="D26" s="103">
        <v>37.896009907262503</v>
      </c>
      <c r="E26" s="103">
        <v>38.837114401136503</v>
      </c>
      <c r="F26" s="103">
        <v>32.226471962451697</v>
      </c>
      <c r="G26" s="103">
        <v>33.645604414375498</v>
      </c>
      <c r="H26" s="103">
        <v>37.518819549548098</v>
      </c>
      <c r="I26" s="103">
        <v>32.898420516120098</v>
      </c>
      <c r="J26" s="103">
        <v>37.896009907262503</v>
      </c>
      <c r="K26" s="103">
        <v>38.837114401136503</v>
      </c>
      <c r="L26" s="103">
        <v>32.226471962451697</v>
      </c>
      <c r="M26" s="103">
        <v>33.645604414375498</v>
      </c>
      <c r="N26" s="103">
        <v>24.1060856777369</v>
      </c>
      <c r="O26" s="103">
        <v>24.1060856777369</v>
      </c>
      <c r="P26" s="103">
        <v>0</v>
      </c>
      <c r="Q26" s="103">
        <v>0</v>
      </c>
      <c r="R26" s="103">
        <v>0</v>
      </c>
      <c r="S26" s="103">
        <v>0</v>
      </c>
    </row>
    <row r="27" spans="1:19" s="28" customFormat="1">
      <c r="A27" s="20" t="s">
        <v>24</v>
      </c>
      <c r="B27" s="103">
        <v>36.7829159970982</v>
      </c>
      <c r="C27" s="103">
        <v>38.4196779095384</v>
      </c>
      <c r="D27" s="103">
        <v>36.604693768376301</v>
      </c>
      <c r="E27" s="103">
        <v>38.824406583758197</v>
      </c>
      <c r="F27" s="103">
        <v>24.762879267410302</v>
      </c>
      <c r="G27" s="103">
        <v>20.424538961564402</v>
      </c>
      <c r="H27" s="103">
        <v>36.783549564252397</v>
      </c>
      <c r="I27" s="103">
        <v>38.440073233914802</v>
      </c>
      <c r="J27" s="103">
        <v>36.604693768376301</v>
      </c>
      <c r="K27" s="103">
        <v>38.824406583758098</v>
      </c>
      <c r="L27" s="103">
        <v>24.762879267410302</v>
      </c>
      <c r="M27" s="103">
        <v>20.424538961564402</v>
      </c>
      <c r="N27" s="103">
        <v>36.017001805407801</v>
      </c>
      <c r="O27" s="103">
        <v>36.017001805407801</v>
      </c>
      <c r="P27" s="103">
        <v>0</v>
      </c>
      <c r="Q27" s="103">
        <v>0</v>
      </c>
      <c r="R27" s="103">
        <v>0</v>
      </c>
      <c r="S27" s="103">
        <v>0</v>
      </c>
    </row>
    <row r="28" spans="1:19" s="28" customFormat="1">
      <c r="A28" s="20" t="s">
        <v>25</v>
      </c>
      <c r="B28" s="103">
        <v>37.044567024602799</v>
      </c>
      <c r="C28" s="103">
        <v>39.926237146350601</v>
      </c>
      <c r="D28" s="103">
        <v>36.848324205607</v>
      </c>
      <c r="E28" s="103">
        <v>38.439293829838299</v>
      </c>
      <c r="F28" s="103">
        <v>30.611416504837599</v>
      </c>
      <c r="G28" s="103">
        <v>24.051200218203402</v>
      </c>
      <c r="H28" s="103">
        <v>37.043409359779297</v>
      </c>
      <c r="I28" s="103">
        <v>39.9117801307181</v>
      </c>
      <c r="J28" s="103">
        <v>36.848324205607</v>
      </c>
      <c r="K28" s="103">
        <v>38.439293829838199</v>
      </c>
      <c r="L28" s="103">
        <v>30.611416504837599</v>
      </c>
      <c r="M28" s="103">
        <v>24.051200218203402</v>
      </c>
      <c r="N28" s="103">
        <v>51.119252164612497</v>
      </c>
      <c r="O28" s="103">
        <v>51.119252164612497</v>
      </c>
      <c r="P28" s="103">
        <v>0</v>
      </c>
      <c r="Q28" s="103">
        <v>0</v>
      </c>
      <c r="R28" s="103">
        <v>0</v>
      </c>
      <c r="S28" s="103">
        <v>0</v>
      </c>
    </row>
    <row r="29" spans="1:19" s="28" customFormat="1">
      <c r="A29" s="20" t="s">
        <v>26</v>
      </c>
      <c r="B29" s="103">
        <v>36.515870543673998</v>
      </c>
      <c r="C29" s="103">
        <v>46.263953114798198</v>
      </c>
      <c r="D29" s="103">
        <v>36.0543504459541</v>
      </c>
      <c r="E29" s="103">
        <v>38.598227194447198</v>
      </c>
      <c r="F29" s="103">
        <v>25.482255704930498</v>
      </c>
      <c r="G29" s="103">
        <v>12.817449397820599</v>
      </c>
      <c r="H29" s="103">
        <v>36.513844246278403</v>
      </c>
      <c r="I29" s="103">
        <v>46.249554220033502</v>
      </c>
      <c r="J29" s="103">
        <v>36.0543504459541</v>
      </c>
      <c r="K29" s="103">
        <v>38.598227194447198</v>
      </c>
      <c r="L29" s="103">
        <v>25.482255704930498</v>
      </c>
      <c r="M29" s="103">
        <v>12.817449397820599</v>
      </c>
      <c r="N29" s="103">
        <v>50.856878555875603</v>
      </c>
      <c r="O29" s="103">
        <v>50.856878555875603</v>
      </c>
      <c r="P29" s="103">
        <v>0</v>
      </c>
      <c r="Q29" s="103">
        <v>0</v>
      </c>
      <c r="R29" s="103">
        <v>0</v>
      </c>
      <c r="S29" s="103">
        <v>0</v>
      </c>
    </row>
    <row r="30" spans="1:19" s="28" customFormat="1">
      <c r="A30" s="20" t="s">
        <v>27</v>
      </c>
      <c r="B30" s="103">
        <v>37.228897112235202</v>
      </c>
      <c r="C30" s="103">
        <v>40.579215678888197</v>
      </c>
      <c r="D30" s="103">
        <v>37.026031829403003</v>
      </c>
      <c r="E30" s="103">
        <v>38.774116331195998</v>
      </c>
      <c r="F30" s="103">
        <v>23.632240789765302</v>
      </c>
      <c r="G30" s="103">
        <v>24.226218827301</v>
      </c>
      <c r="H30" s="103">
        <v>37.227813921012903</v>
      </c>
      <c r="I30" s="103">
        <v>40.564443081473399</v>
      </c>
      <c r="J30" s="103">
        <v>37.026031829403003</v>
      </c>
      <c r="K30" s="103">
        <v>38.774116331195998</v>
      </c>
      <c r="L30" s="103">
        <v>23.632240789765302</v>
      </c>
      <c r="M30" s="103">
        <v>24.226218827301</v>
      </c>
      <c r="N30" s="103">
        <v>52.301748792481</v>
      </c>
      <c r="O30" s="103">
        <v>52.301748792481</v>
      </c>
      <c r="P30" s="103">
        <v>0</v>
      </c>
      <c r="Q30" s="103">
        <v>0</v>
      </c>
      <c r="R30" s="103">
        <v>0</v>
      </c>
      <c r="S30" s="103">
        <v>0</v>
      </c>
    </row>
    <row r="31" spans="1:19" s="28" customFormat="1">
      <c r="A31" s="20" t="s">
        <v>28</v>
      </c>
      <c r="B31" s="103">
        <v>37.312706272107</v>
      </c>
      <c r="C31" s="103">
        <v>38.623112219717498</v>
      </c>
      <c r="D31" s="103">
        <v>37.241175431959697</v>
      </c>
      <c r="E31" s="103">
        <v>39.2653024825361</v>
      </c>
      <c r="F31" s="103">
        <v>27.8840663968158</v>
      </c>
      <c r="G31" s="103">
        <v>18.1643428838304</v>
      </c>
      <c r="H31" s="103">
        <v>37.311249531920502</v>
      </c>
      <c r="I31" s="103">
        <v>38.597886536386198</v>
      </c>
      <c r="J31" s="103">
        <v>37.241174894014698</v>
      </c>
      <c r="K31" s="103">
        <v>39.265301951244297</v>
      </c>
      <c r="L31" s="103">
        <v>27.8840663968158</v>
      </c>
      <c r="M31" s="103">
        <v>18.1643428838304</v>
      </c>
      <c r="N31" s="103">
        <v>49.759839894053897</v>
      </c>
      <c r="O31" s="103">
        <v>49.759178059933397</v>
      </c>
      <c r="P31" s="103">
        <v>52</v>
      </c>
      <c r="Q31" s="103">
        <v>52</v>
      </c>
      <c r="R31" s="103">
        <v>0</v>
      </c>
      <c r="S31" s="103">
        <v>0</v>
      </c>
    </row>
    <row r="32" spans="1:19" s="28" customFormat="1">
      <c r="A32" s="20" t="s">
        <v>29</v>
      </c>
      <c r="B32" s="103">
        <v>37.2216327974702</v>
      </c>
      <c r="C32" s="103">
        <v>39.088654759157599</v>
      </c>
      <c r="D32" s="103">
        <v>37.111268344435501</v>
      </c>
      <c r="E32" s="103">
        <v>38.495783541345297</v>
      </c>
      <c r="F32" s="103">
        <v>22.508370129109402</v>
      </c>
      <c r="G32" s="103">
        <v>25.6531302619358</v>
      </c>
      <c r="H32" s="103">
        <v>37.218044743874799</v>
      </c>
      <c r="I32" s="103">
        <v>39.030534548354197</v>
      </c>
      <c r="J32" s="103">
        <v>37.111270128665304</v>
      </c>
      <c r="K32" s="103">
        <v>38.495785579672102</v>
      </c>
      <c r="L32" s="103">
        <v>22.508370129109402</v>
      </c>
      <c r="M32" s="103">
        <v>25.6531302619358</v>
      </c>
      <c r="N32" s="103">
        <v>56.0167367516882</v>
      </c>
      <c r="O32" s="103">
        <v>56.030062532461002</v>
      </c>
      <c r="P32" s="103">
        <v>0</v>
      </c>
      <c r="Q32" s="103">
        <v>0</v>
      </c>
      <c r="R32" s="103">
        <v>0</v>
      </c>
      <c r="S32" s="103">
        <v>0</v>
      </c>
    </row>
    <row r="33" spans="1:19" s="28" customFormat="1">
      <c r="A33" s="20" t="s">
        <v>30</v>
      </c>
      <c r="B33" s="103">
        <v>38.432751328647001</v>
      </c>
      <c r="C33" s="103">
        <v>47.3198901165728</v>
      </c>
      <c r="D33" s="103">
        <v>38.063893153909</v>
      </c>
      <c r="E33" s="103">
        <v>39.254321660545997</v>
      </c>
      <c r="F33" s="103">
        <v>17.433922784245102</v>
      </c>
      <c r="G33" s="103">
        <v>18.900607994271201</v>
      </c>
      <c r="H33" s="103">
        <v>38.533352410935997</v>
      </c>
      <c r="I33" s="103">
        <v>47.3897337659944</v>
      </c>
      <c r="J33" s="103">
        <v>38.172249409513803</v>
      </c>
      <c r="K33" s="103">
        <v>39.254321660545997</v>
      </c>
      <c r="L33" s="103">
        <v>17.433922784245102</v>
      </c>
      <c r="M33" s="103">
        <v>21.410937805857898</v>
      </c>
      <c r="N33" s="103">
        <v>10.809461152878299</v>
      </c>
      <c r="O33" s="103">
        <v>43.983004539480703</v>
      </c>
      <c r="P33" s="103">
        <v>1.17</v>
      </c>
      <c r="Q33" s="103">
        <v>0</v>
      </c>
      <c r="R33" s="103">
        <v>0</v>
      </c>
      <c r="S33" s="103">
        <v>1.17</v>
      </c>
    </row>
    <row r="34" spans="1:19" s="28" customFormat="1">
      <c r="A34" s="20" t="s">
        <v>31</v>
      </c>
      <c r="B34" s="103">
        <v>36.093411265566303</v>
      </c>
      <c r="C34" s="103">
        <v>39.496170647997701</v>
      </c>
      <c r="D34" s="103">
        <v>35.936251703558902</v>
      </c>
      <c r="E34" s="103">
        <v>38.270429056699001</v>
      </c>
      <c r="F34" s="103">
        <v>24.409645690444499</v>
      </c>
      <c r="G34" s="103">
        <v>17.5158414170496</v>
      </c>
      <c r="H34" s="103">
        <v>36.092763243494097</v>
      </c>
      <c r="I34" s="103">
        <v>39.484453165112498</v>
      </c>
      <c r="J34" s="103">
        <v>35.936251703558902</v>
      </c>
      <c r="K34" s="103">
        <v>38.270429056699001</v>
      </c>
      <c r="L34" s="103">
        <v>24.409645690444499</v>
      </c>
      <c r="M34" s="103">
        <v>17.5158414170496</v>
      </c>
      <c r="N34" s="103">
        <v>52.905078843607399</v>
      </c>
      <c r="O34" s="103">
        <v>52.905078843607399</v>
      </c>
      <c r="P34" s="103">
        <v>0</v>
      </c>
      <c r="Q34" s="103">
        <v>0</v>
      </c>
      <c r="R34" s="103">
        <v>0</v>
      </c>
      <c r="S34" s="103">
        <v>0</v>
      </c>
    </row>
    <row r="35" spans="1:19" s="28" customFormat="1">
      <c r="A35" s="20" t="s">
        <v>32</v>
      </c>
      <c r="B35" s="103">
        <v>36.7724305190062</v>
      </c>
      <c r="C35" s="103">
        <v>36.832126069201898</v>
      </c>
      <c r="D35" s="103">
        <v>36.769185079825</v>
      </c>
      <c r="E35" s="103">
        <v>38.8064488657852</v>
      </c>
      <c r="F35" s="103">
        <v>24.822365475618899</v>
      </c>
      <c r="G35" s="103">
        <v>23.861321799488</v>
      </c>
      <c r="H35" s="103">
        <v>36.771269138451601</v>
      </c>
      <c r="I35" s="103">
        <v>36.809742423952997</v>
      </c>
      <c r="J35" s="103">
        <v>36.769185079825</v>
      </c>
      <c r="K35" s="103">
        <v>38.8064488657852</v>
      </c>
      <c r="L35" s="103">
        <v>24.822365475618899</v>
      </c>
      <c r="M35" s="103">
        <v>23.861321799488</v>
      </c>
      <c r="N35" s="103">
        <v>42.970188619040101</v>
      </c>
      <c r="O35" s="103">
        <v>42.970188619040101</v>
      </c>
      <c r="P35" s="103">
        <v>0</v>
      </c>
      <c r="Q35" s="103">
        <v>0</v>
      </c>
      <c r="R35" s="103">
        <v>0</v>
      </c>
      <c r="S35" s="103">
        <v>0</v>
      </c>
    </row>
    <row r="36" spans="1:19" s="28" customFormat="1">
      <c r="A36" s="20" t="s">
        <v>33</v>
      </c>
      <c r="B36" s="103">
        <v>37.826475550927597</v>
      </c>
      <c r="C36" s="103">
        <v>48.4285788239551</v>
      </c>
      <c r="D36" s="103">
        <v>37.351887198556597</v>
      </c>
      <c r="E36" s="103">
        <v>38.917098853310598</v>
      </c>
      <c r="F36" s="103">
        <v>31.8312062055425</v>
      </c>
      <c r="G36" s="103">
        <v>14.585837236303499</v>
      </c>
      <c r="H36" s="103">
        <v>37.815654254604098</v>
      </c>
      <c r="I36" s="103">
        <v>48.296154189200799</v>
      </c>
      <c r="J36" s="103">
        <v>37.351887198556597</v>
      </c>
      <c r="K36" s="103">
        <v>38.917098853310598</v>
      </c>
      <c r="L36" s="103">
        <v>31.8312062055425</v>
      </c>
      <c r="M36" s="103">
        <v>14.585837236303499</v>
      </c>
      <c r="N36" s="103">
        <v>59.848327625204703</v>
      </c>
      <c r="O36" s="103">
        <v>59.848327625204703</v>
      </c>
      <c r="P36" s="103">
        <v>0</v>
      </c>
      <c r="Q36" s="103">
        <v>0</v>
      </c>
      <c r="R36" s="103">
        <v>0</v>
      </c>
      <c r="S36" s="103">
        <v>0</v>
      </c>
    </row>
    <row r="37" spans="1:19" s="28" customFormat="1">
      <c r="A37" s="20" t="s">
        <v>34</v>
      </c>
      <c r="B37" s="103">
        <v>36.034222149707198</v>
      </c>
      <c r="C37" s="103">
        <v>40.0375410581943</v>
      </c>
      <c r="D37" s="103">
        <v>35.789814635894103</v>
      </c>
      <c r="E37" s="103">
        <v>38.7972811715589</v>
      </c>
      <c r="F37" s="103">
        <v>25.124670986399401</v>
      </c>
      <c r="G37" s="103">
        <v>17.163076858656002</v>
      </c>
      <c r="H37" s="103">
        <v>36.033794309978397</v>
      </c>
      <c r="I37" s="103">
        <v>40.036126529760899</v>
      </c>
      <c r="J37" s="103">
        <v>35.789814635894103</v>
      </c>
      <c r="K37" s="103">
        <v>38.7972811715589</v>
      </c>
      <c r="L37" s="103">
        <v>25.124670986399401</v>
      </c>
      <c r="M37" s="103">
        <v>17.163076858656002</v>
      </c>
      <c r="N37" s="103">
        <v>40.9763742493679</v>
      </c>
      <c r="O37" s="103">
        <v>40.9763742493679</v>
      </c>
      <c r="P37" s="103">
        <v>0</v>
      </c>
      <c r="Q37" s="103">
        <v>0</v>
      </c>
      <c r="R37" s="103">
        <v>0</v>
      </c>
      <c r="S37" s="103">
        <v>0</v>
      </c>
    </row>
    <row r="38" spans="1:19" s="87" customFormat="1" ht="3.75" customHeight="1">
      <c r="A38" s="92"/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</row>
    <row r="39" spans="1:19" s="87" customFormat="1" ht="3.75" customHeight="1">
      <c r="A39" s="88"/>
    </row>
    <row r="40" spans="1:19" s="87" customFormat="1" ht="12.75" customHeight="1">
      <c r="A40" s="264" t="s">
        <v>96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</row>
    <row r="41" spans="1:19" s="87" customFormat="1" ht="3.75" customHeight="1">
      <c r="A41" s="88"/>
    </row>
  </sheetData>
  <mergeCells count="22">
    <mergeCell ref="R1:S1"/>
    <mergeCell ref="A2:S2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40:S40"/>
    <mergeCell ref="O6:S6"/>
    <mergeCell ref="C7:C8"/>
    <mergeCell ref="D7:D8"/>
    <mergeCell ref="E7:G7"/>
    <mergeCell ref="I7:I8"/>
    <mergeCell ref="J7:J8"/>
    <mergeCell ref="K7:M7"/>
    <mergeCell ref="O7:O8"/>
    <mergeCell ref="P7:P8"/>
    <mergeCell ref="Q7:S7"/>
  </mergeCells>
  <hyperlinks>
    <hyperlink ref="A2:S2" location="region!A2" display="Процентні ставки за новими кредитами1 домашнім господарства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CM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9" customWidth="1"/>
    <col min="2" max="16" width="8.88671875" style="27" customWidth="1"/>
    <col min="17" max="240" width="9.109375" style="27"/>
    <col min="241" max="241" width="3" style="27" bestFit="1" customWidth="1"/>
    <col min="242" max="242" width="23.88671875" style="27" customWidth="1"/>
    <col min="243" max="257" width="8.88671875" style="27" customWidth="1"/>
    <col min="258" max="496" width="9.109375" style="27"/>
    <col min="497" max="497" width="3" style="27" bestFit="1" customWidth="1"/>
    <col min="498" max="498" width="23.88671875" style="27" customWidth="1"/>
    <col min="499" max="513" width="8.88671875" style="27" customWidth="1"/>
    <col min="514" max="752" width="9.109375" style="27"/>
    <col min="753" max="753" width="3" style="27" bestFit="1" customWidth="1"/>
    <col min="754" max="754" width="23.88671875" style="27" customWidth="1"/>
    <col min="755" max="769" width="8.88671875" style="27" customWidth="1"/>
    <col min="770" max="1008" width="9.109375" style="27"/>
    <col min="1009" max="1009" width="3" style="27" bestFit="1" customWidth="1"/>
    <col min="1010" max="1010" width="23.88671875" style="27" customWidth="1"/>
    <col min="1011" max="1025" width="8.88671875" style="27" customWidth="1"/>
    <col min="1026" max="1264" width="9.109375" style="27"/>
    <col min="1265" max="1265" width="3" style="27" bestFit="1" customWidth="1"/>
    <col min="1266" max="1266" width="23.88671875" style="27" customWidth="1"/>
    <col min="1267" max="1281" width="8.88671875" style="27" customWidth="1"/>
    <col min="1282" max="1520" width="9.109375" style="27"/>
    <col min="1521" max="1521" width="3" style="27" bestFit="1" customWidth="1"/>
    <col min="1522" max="1522" width="23.88671875" style="27" customWidth="1"/>
    <col min="1523" max="1537" width="8.88671875" style="27" customWidth="1"/>
    <col min="1538" max="1776" width="9.109375" style="27"/>
    <col min="1777" max="1777" width="3" style="27" bestFit="1" customWidth="1"/>
    <col min="1778" max="1778" width="23.88671875" style="27" customWidth="1"/>
    <col min="1779" max="1793" width="8.88671875" style="27" customWidth="1"/>
    <col min="1794" max="2032" width="9.109375" style="27"/>
    <col min="2033" max="2033" width="3" style="27" bestFit="1" customWidth="1"/>
    <col min="2034" max="2034" width="23.88671875" style="27" customWidth="1"/>
    <col min="2035" max="2049" width="8.88671875" style="27" customWidth="1"/>
    <col min="2050" max="2288" width="9.109375" style="27"/>
    <col min="2289" max="2289" width="3" style="27" bestFit="1" customWidth="1"/>
    <col min="2290" max="2290" width="23.88671875" style="27" customWidth="1"/>
    <col min="2291" max="2305" width="8.88671875" style="27" customWidth="1"/>
    <col min="2306" max="2544" width="9.109375" style="27"/>
    <col min="2545" max="2545" width="3" style="27" bestFit="1" customWidth="1"/>
    <col min="2546" max="2546" width="23.88671875" style="27" customWidth="1"/>
    <col min="2547" max="2561" width="8.88671875" style="27" customWidth="1"/>
    <col min="2562" max="2800" width="9.109375" style="27"/>
    <col min="2801" max="2801" width="3" style="27" bestFit="1" customWidth="1"/>
    <col min="2802" max="2802" width="23.88671875" style="27" customWidth="1"/>
    <col min="2803" max="2817" width="8.88671875" style="27" customWidth="1"/>
    <col min="2818" max="3056" width="9.109375" style="27"/>
    <col min="3057" max="3057" width="3" style="27" bestFit="1" customWidth="1"/>
    <col min="3058" max="3058" width="23.88671875" style="27" customWidth="1"/>
    <col min="3059" max="3073" width="8.88671875" style="27" customWidth="1"/>
    <col min="3074" max="3312" width="9.109375" style="27"/>
    <col min="3313" max="3313" width="3" style="27" bestFit="1" customWidth="1"/>
    <col min="3314" max="3314" width="23.88671875" style="27" customWidth="1"/>
    <col min="3315" max="3329" width="8.88671875" style="27" customWidth="1"/>
    <col min="3330" max="3568" width="9.109375" style="27"/>
    <col min="3569" max="3569" width="3" style="27" bestFit="1" customWidth="1"/>
    <col min="3570" max="3570" width="23.88671875" style="27" customWidth="1"/>
    <col min="3571" max="3585" width="8.88671875" style="27" customWidth="1"/>
    <col min="3586" max="3824" width="9.109375" style="27"/>
    <col min="3825" max="3825" width="3" style="27" bestFit="1" customWidth="1"/>
    <col min="3826" max="3826" width="23.88671875" style="27" customWidth="1"/>
    <col min="3827" max="3841" width="8.88671875" style="27" customWidth="1"/>
    <col min="3842" max="4080" width="9.109375" style="27"/>
    <col min="4081" max="4081" width="3" style="27" bestFit="1" customWidth="1"/>
    <col min="4082" max="4082" width="23.88671875" style="27" customWidth="1"/>
    <col min="4083" max="4097" width="8.88671875" style="27" customWidth="1"/>
    <col min="4098" max="4336" width="9.109375" style="27"/>
    <col min="4337" max="4337" width="3" style="27" bestFit="1" customWidth="1"/>
    <col min="4338" max="4338" width="23.88671875" style="27" customWidth="1"/>
    <col min="4339" max="4353" width="8.88671875" style="27" customWidth="1"/>
    <col min="4354" max="4592" width="9.109375" style="27"/>
    <col min="4593" max="4593" width="3" style="27" bestFit="1" customWidth="1"/>
    <col min="4594" max="4594" width="23.88671875" style="27" customWidth="1"/>
    <col min="4595" max="4609" width="8.88671875" style="27" customWidth="1"/>
    <col min="4610" max="4848" width="9.109375" style="27"/>
    <col min="4849" max="4849" width="3" style="27" bestFit="1" customWidth="1"/>
    <col min="4850" max="4850" width="23.88671875" style="27" customWidth="1"/>
    <col min="4851" max="4865" width="8.88671875" style="27" customWidth="1"/>
    <col min="4866" max="5104" width="9.109375" style="27"/>
    <col min="5105" max="5105" width="3" style="27" bestFit="1" customWidth="1"/>
    <col min="5106" max="5106" width="23.88671875" style="27" customWidth="1"/>
    <col min="5107" max="5121" width="8.88671875" style="27" customWidth="1"/>
    <col min="5122" max="5360" width="9.109375" style="27"/>
    <col min="5361" max="5361" width="3" style="27" bestFit="1" customWidth="1"/>
    <col min="5362" max="5362" width="23.88671875" style="27" customWidth="1"/>
    <col min="5363" max="5377" width="8.88671875" style="27" customWidth="1"/>
    <col min="5378" max="5616" width="9.109375" style="27"/>
    <col min="5617" max="5617" width="3" style="27" bestFit="1" customWidth="1"/>
    <col min="5618" max="5618" width="23.88671875" style="27" customWidth="1"/>
    <col min="5619" max="5633" width="8.88671875" style="27" customWidth="1"/>
    <col min="5634" max="5872" width="9.109375" style="27"/>
    <col min="5873" max="5873" width="3" style="27" bestFit="1" customWidth="1"/>
    <col min="5874" max="5874" width="23.88671875" style="27" customWidth="1"/>
    <col min="5875" max="5889" width="8.88671875" style="27" customWidth="1"/>
    <col min="5890" max="6128" width="9.109375" style="27"/>
    <col min="6129" max="6129" width="3" style="27" bestFit="1" customWidth="1"/>
    <col min="6130" max="6130" width="23.88671875" style="27" customWidth="1"/>
    <col min="6131" max="6145" width="8.88671875" style="27" customWidth="1"/>
    <col min="6146" max="6384" width="9.109375" style="27"/>
    <col min="6385" max="6385" width="3" style="27" bestFit="1" customWidth="1"/>
    <col min="6386" max="6386" width="23.88671875" style="27" customWidth="1"/>
    <col min="6387" max="6401" width="8.88671875" style="27" customWidth="1"/>
    <col min="6402" max="6640" width="9.109375" style="27"/>
    <col min="6641" max="6641" width="3" style="27" bestFit="1" customWidth="1"/>
    <col min="6642" max="6642" width="23.88671875" style="27" customWidth="1"/>
    <col min="6643" max="6657" width="8.88671875" style="27" customWidth="1"/>
    <col min="6658" max="6896" width="9.109375" style="27"/>
    <col min="6897" max="6897" width="3" style="27" bestFit="1" customWidth="1"/>
    <col min="6898" max="6898" width="23.88671875" style="27" customWidth="1"/>
    <col min="6899" max="6913" width="8.88671875" style="27" customWidth="1"/>
    <col min="6914" max="7152" width="9.109375" style="27"/>
    <col min="7153" max="7153" width="3" style="27" bestFit="1" customWidth="1"/>
    <col min="7154" max="7154" width="23.88671875" style="27" customWidth="1"/>
    <col min="7155" max="7169" width="8.88671875" style="27" customWidth="1"/>
    <col min="7170" max="7408" width="9.109375" style="27"/>
    <col min="7409" max="7409" width="3" style="27" bestFit="1" customWidth="1"/>
    <col min="7410" max="7410" width="23.88671875" style="27" customWidth="1"/>
    <col min="7411" max="7425" width="8.88671875" style="27" customWidth="1"/>
    <col min="7426" max="7664" width="9.109375" style="27"/>
    <col min="7665" max="7665" width="3" style="27" bestFit="1" customWidth="1"/>
    <col min="7666" max="7666" width="23.88671875" style="27" customWidth="1"/>
    <col min="7667" max="7681" width="8.88671875" style="27" customWidth="1"/>
    <col min="7682" max="7920" width="9.109375" style="27"/>
    <col min="7921" max="7921" width="3" style="27" bestFit="1" customWidth="1"/>
    <col min="7922" max="7922" width="23.88671875" style="27" customWidth="1"/>
    <col min="7923" max="7937" width="8.88671875" style="27" customWidth="1"/>
    <col min="7938" max="8176" width="9.109375" style="27"/>
    <col min="8177" max="8177" width="3" style="27" bestFit="1" customWidth="1"/>
    <col min="8178" max="8178" width="23.88671875" style="27" customWidth="1"/>
    <col min="8179" max="8193" width="8.88671875" style="27" customWidth="1"/>
    <col min="8194" max="8432" width="9.109375" style="27"/>
    <col min="8433" max="8433" width="3" style="27" bestFit="1" customWidth="1"/>
    <col min="8434" max="8434" width="23.88671875" style="27" customWidth="1"/>
    <col min="8435" max="8449" width="8.88671875" style="27" customWidth="1"/>
    <col min="8450" max="8688" width="9.109375" style="27"/>
    <col min="8689" max="8689" width="3" style="27" bestFit="1" customWidth="1"/>
    <col min="8690" max="8690" width="23.88671875" style="27" customWidth="1"/>
    <col min="8691" max="8705" width="8.88671875" style="27" customWidth="1"/>
    <col min="8706" max="8944" width="9.109375" style="27"/>
    <col min="8945" max="8945" width="3" style="27" bestFit="1" customWidth="1"/>
    <col min="8946" max="8946" width="23.88671875" style="27" customWidth="1"/>
    <col min="8947" max="8961" width="8.88671875" style="27" customWidth="1"/>
    <col min="8962" max="9200" width="9.109375" style="27"/>
    <col min="9201" max="9201" width="3" style="27" bestFit="1" customWidth="1"/>
    <col min="9202" max="9202" width="23.88671875" style="27" customWidth="1"/>
    <col min="9203" max="9217" width="8.88671875" style="27" customWidth="1"/>
    <col min="9218" max="9456" width="9.109375" style="27"/>
    <col min="9457" max="9457" width="3" style="27" bestFit="1" customWidth="1"/>
    <col min="9458" max="9458" width="23.88671875" style="27" customWidth="1"/>
    <col min="9459" max="9473" width="8.88671875" style="27" customWidth="1"/>
    <col min="9474" max="9712" width="9.109375" style="27"/>
    <col min="9713" max="9713" width="3" style="27" bestFit="1" customWidth="1"/>
    <col min="9714" max="9714" width="23.88671875" style="27" customWidth="1"/>
    <col min="9715" max="9729" width="8.88671875" style="27" customWidth="1"/>
    <col min="9730" max="9968" width="9.109375" style="27"/>
    <col min="9969" max="9969" width="3" style="27" bestFit="1" customWidth="1"/>
    <col min="9970" max="9970" width="23.88671875" style="27" customWidth="1"/>
    <col min="9971" max="9985" width="8.88671875" style="27" customWidth="1"/>
    <col min="9986" max="10224" width="9.109375" style="27"/>
    <col min="10225" max="10225" width="3" style="27" bestFit="1" customWidth="1"/>
    <col min="10226" max="10226" width="23.88671875" style="27" customWidth="1"/>
    <col min="10227" max="10241" width="8.88671875" style="27" customWidth="1"/>
    <col min="10242" max="10480" width="9.109375" style="27"/>
    <col min="10481" max="10481" width="3" style="27" bestFit="1" customWidth="1"/>
    <col min="10482" max="10482" width="23.88671875" style="27" customWidth="1"/>
    <col min="10483" max="10497" width="8.88671875" style="27" customWidth="1"/>
    <col min="10498" max="10736" width="9.109375" style="27"/>
    <col min="10737" max="10737" width="3" style="27" bestFit="1" customWidth="1"/>
    <col min="10738" max="10738" width="23.88671875" style="27" customWidth="1"/>
    <col min="10739" max="10753" width="8.88671875" style="27" customWidth="1"/>
    <col min="10754" max="10992" width="9.109375" style="27"/>
    <col min="10993" max="10993" width="3" style="27" bestFit="1" customWidth="1"/>
    <col min="10994" max="10994" width="23.88671875" style="27" customWidth="1"/>
    <col min="10995" max="11009" width="8.88671875" style="27" customWidth="1"/>
    <col min="11010" max="11248" width="9.109375" style="27"/>
    <col min="11249" max="11249" width="3" style="27" bestFit="1" customWidth="1"/>
    <col min="11250" max="11250" width="23.88671875" style="27" customWidth="1"/>
    <col min="11251" max="11265" width="8.88671875" style="27" customWidth="1"/>
    <col min="11266" max="11504" width="9.109375" style="27"/>
    <col min="11505" max="11505" width="3" style="27" bestFit="1" customWidth="1"/>
    <col min="11506" max="11506" width="23.88671875" style="27" customWidth="1"/>
    <col min="11507" max="11521" width="8.88671875" style="27" customWidth="1"/>
    <col min="11522" max="11760" width="9.109375" style="27"/>
    <col min="11761" max="11761" width="3" style="27" bestFit="1" customWidth="1"/>
    <col min="11762" max="11762" width="23.88671875" style="27" customWidth="1"/>
    <col min="11763" max="11777" width="8.88671875" style="27" customWidth="1"/>
    <col min="11778" max="12016" width="9.109375" style="27"/>
    <col min="12017" max="12017" width="3" style="27" bestFit="1" customWidth="1"/>
    <col min="12018" max="12018" width="23.88671875" style="27" customWidth="1"/>
    <col min="12019" max="12033" width="8.88671875" style="27" customWidth="1"/>
    <col min="12034" max="12272" width="9.109375" style="27"/>
    <col min="12273" max="12273" width="3" style="27" bestFit="1" customWidth="1"/>
    <col min="12274" max="12274" width="23.88671875" style="27" customWidth="1"/>
    <col min="12275" max="12289" width="8.88671875" style="27" customWidth="1"/>
    <col min="12290" max="12528" width="9.109375" style="27"/>
    <col min="12529" max="12529" width="3" style="27" bestFit="1" customWidth="1"/>
    <col min="12530" max="12530" width="23.88671875" style="27" customWidth="1"/>
    <col min="12531" max="12545" width="8.88671875" style="27" customWidth="1"/>
    <col min="12546" max="12784" width="9.109375" style="27"/>
    <col min="12785" max="12785" width="3" style="27" bestFit="1" customWidth="1"/>
    <col min="12786" max="12786" width="23.88671875" style="27" customWidth="1"/>
    <col min="12787" max="12801" width="8.88671875" style="27" customWidth="1"/>
    <col min="12802" max="13040" width="9.109375" style="27"/>
    <col min="13041" max="13041" width="3" style="27" bestFit="1" customWidth="1"/>
    <col min="13042" max="13042" width="23.88671875" style="27" customWidth="1"/>
    <col min="13043" max="13057" width="8.88671875" style="27" customWidth="1"/>
    <col min="13058" max="13296" width="9.109375" style="27"/>
    <col min="13297" max="13297" width="3" style="27" bestFit="1" customWidth="1"/>
    <col min="13298" max="13298" width="23.88671875" style="27" customWidth="1"/>
    <col min="13299" max="13313" width="8.88671875" style="27" customWidth="1"/>
    <col min="13314" max="13552" width="9.109375" style="27"/>
    <col min="13553" max="13553" width="3" style="27" bestFit="1" customWidth="1"/>
    <col min="13554" max="13554" width="23.88671875" style="27" customWidth="1"/>
    <col min="13555" max="13569" width="8.88671875" style="27" customWidth="1"/>
    <col min="13570" max="13808" width="9.109375" style="27"/>
    <col min="13809" max="13809" width="3" style="27" bestFit="1" customWidth="1"/>
    <col min="13810" max="13810" width="23.88671875" style="27" customWidth="1"/>
    <col min="13811" max="13825" width="8.88671875" style="27" customWidth="1"/>
    <col min="13826" max="14064" width="9.109375" style="27"/>
    <col min="14065" max="14065" width="3" style="27" bestFit="1" customWidth="1"/>
    <col min="14066" max="14066" width="23.88671875" style="27" customWidth="1"/>
    <col min="14067" max="14081" width="8.88671875" style="27" customWidth="1"/>
    <col min="14082" max="14320" width="9.109375" style="27"/>
    <col min="14321" max="14321" width="3" style="27" bestFit="1" customWidth="1"/>
    <col min="14322" max="14322" width="23.88671875" style="27" customWidth="1"/>
    <col min="14323" max="14337" width="8.88671875" style="27" customWidth="1"/>
    <col min="14338" max="14576" width="9.109375" style="27"/>
    <col min="14577" max="14577" width="3" style="27" bestFit="1" customWidth="1"/>
    <col min="14578" max="14578" width="23.88671875" style="27" customWidth="1"/>
    <col min="14579" max="14593" width="8.88671875" style="27" customWidth="1"/>
    <col min="14594" max="14832" width="9.109375" style="27"/>
    <col min="14833" max="14833" width="3" style="27" bestFit="1" customWidth="1"/>
    <col min="14834" max="14834" width="23.88671875" style="27" customWidth="1"/>
    <col min="14835" max="14849" width="8.88671875" style="27" customWidth="1"/>
    <col min="14850" max="15088" width="9.109375" style="27"/>
    <col min="15089" max="15089" width="3" style="27" bestFit="1" customWidth="1"/>
    <col min="15090" max="15090" width="23.88671875" style="27" customWidth="1"/>
    <col min="15091" max="15105" width="8.88671875" style="27" customWidth="1"/>
    <col min="15106" max="15344" width="9.109375" style="27"/>
    <col min="15345" max="15345" width="3" style="27" bestFit="1" customWidth="1"/>
    <col min="15346" max="15346" width="23.88671875" style="27" customWidth="1"/>
    <col min="15347" max="15361" width="8.88671875" style="27" customWidth="1"/>
    <col min="15362" max="15600" width="9.109375" style="27"/>
    <col min="15601" max="15601" width="3" style="27" bestFit="1" customWidth="1"/>
    <col min="15602" max="15602" width="23.88671875" style="27" customWidth="1"/>
    <col min="15603" max="15617" width="8.88671875" style="27" customWidth="1"/>
    <col min="15618" max="15856" width="9.109375" style="27"/>
    <col min="15857" max="15857" width="3" style="27" bestFit="1" customWidth="1"/>
    <col min="15858" max="15858" width="23.88671875" style="27" customWidth="1"/>
    <col min="15859" max="15873" width="8.88671875" style="27" customWidth="1"/>
    <col min="15874" max="16112" width="9.109375" style="27"/>
    <col min="16113" max="16113" width="3" style="27" bestFit="1" customWidth="1"/>
    <col min="16114" max="16114" width="23.88671875" style="27" customWidth="1"/>
    <col min="16115" max="16129" width="8.88671875" style="27" customWidth="1"/>
    <col min="16130" max="16384" width="9.109375" style="27"/>
  </cols>
  <sheetData>
    <row r="1" spans="1:91">
      <c r="O1" s="243" t="s">
        <v>61</v>
      </c>
      <c r="P1" s="243"/>
    </row>
    <row r="2" spans="1:91" ht="15" customHeight="1">
      <c r="A2" s="266" t="s">
        <v>82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91">
      <c r="A3" s="89" t="s">
        <v>98</v>
      </c>
    </row>
    <row r="4" spans="1:91">
      <c r="A4" s="95"/>
    </row>
    <row r="5" spans="1:91" s="77" customFormat="1" ht="12.75" customHeight="1">
      <c r="A5" s="267" t="s">
        <v>5</v>
      </c>
      <c r="B5" s="268" t="s">
        <v>6</v>
      </c>
      <c r="C5" s="269" t="s">
        <v>41</v>
      </c>
      <c r="D5" s="270"/>
      <c r="E5" s="270"/>
      <c r="F5" s="271"/>
      <c r="G5" s="268" t="s">
        <v>37</v>
      </c>
      <c r="H5" s="268"/>
      <c r="I5" s="268"/>
      <c r="J5" s="268"/>
      <c r="K5" s="268"/>
      <c r="L5" s="268"/>
      <c r="M5" s="268"/>
      <c r="N5" s="268"/>
      <c r="O5" s="268"/>
      <c r="P5" s="272"/>
    </row>
    <row r="6" spans="1:91" s="78" customFormat="1">
      <c r="A6" s="226"/>
      <c r="B6" s="265"/>
      <c r="C6" s="230"/>
      <c r="D6" s="231"/>
      <c r="E6" s="231"/>
      <c r="F6" s="232"/>
      <c r="G6" s="265" t="s">
        <v>2</v>
      </c>
      <c r="H6" s="265"/>
      <c r="I6" s="265"/>
      <c r="J6" s="265"/>
      <c r="K6" s="265"/>
      <c r="L6" s="265" t="s">
        <v>47</v>
      </c>
      <c r="M6" s="265"/>
      <c r="N6" s="265"/>
      <c r="O6" s="265"/>
      <c r="P6" s="233"/>
    </row>
    <row r="7" spans="1:91" s="78" customFormat="1" ht="12.75" customHeight="1">
      <c r="A7" s="226"/>
      <c r="B7" s="265"/>
      <c r="C7" s="235"/>
      <c r="D7" s="236"/>
      <c r="E7" s="236"/>
      <c r="F7" s="246"/>
      <c r="G7" s="265" t="s">
        <v>38</v>
      </c>
      <c r="H7" s="233" t="s">
        <v>41</v>
      </c>
      <c r="I7" s="234"/>
      <c r="J7" s="234"/>
      <c r="K7" s="247"/>
      <c r="L7" s="265" t="s">
        <v>38</v>
      </c>
      <c r="M7" s="233" t="s">
        <v>41</v>
      </c>
      <c r="N7" s="234"/>
      <c r="O7" s="234"/>
      <c r="P7" s="234"/>
    </row>
    <row r="8" spans="1:91" s="78" customFormat="1" ht="41.4">
      <c r="A8" s="226"/>
      <c r="B8" s="265"/>
      <c r="C8" s="141" t="s">
        <v>45</v>
      </c>
      <c r="D8" s="141" t="s">
        <v>42</v>
      </c>
      <c r="E8" s="141" t="s">
        <v>48</v>
      </c>
      <c r="F8" s="141" t="s">
        <v>46</v>
      </c>
      <c r="G8" s="265"/>
      <c r="H8" s="141" t="s">
        <v>45</v>
      </c>
      <c r="I8" s="141" t="s">
        <v>42</v>
      </c>
      <c r="J8" s="141" t="s">
        <v>48</v>
      </c>
      <c r="K8" s="141" t="s">
        <v>46</v>
      </c>
      <c r="L8" s="265"/>
      <c r="M8" s="141" t="s">
        <v>45</v>
      </c>
      <c r="N8" s="141" t="s">
        <v>42</v>
      </c>
      <c r="O8" s="141" t="s">
        <v>48</v>
      </c>
      <c r="P8" s="139" t="s">
        <v>46</v>
      </c>
    </row>
    <row r="9" spans="1:91" s="84" customFormat="1" ht="12">
      <c r="A9" s="81">
        <v>1</v>
      </c>
      <c r="B9" s="127">
        <v>2</v>
      </c>
      <c r="C9" s="130">
        <v>3</v>
      </c>
      <c r="D9" s="127">
        <v>4</v>
      </c>
      <c r="E9" s="130">
        <v>5</v>
      </c>
      <c r="F9" s="127">
        <v>6</v>
      </c>
      <c r="G9" s="130">
        <v>7</v>
      </c>
      <c r="H9" s="127">
        <v>8</v>
      </c>
      <c r="I9" s="130">
        <v>9</v>
      </c>
      <c r="J9" s="127">
        <v>10</v>
      </c>
      <c r="K9" s="130">
        <v>11</v>
      </c>
      <c r="L9" s="127">
        <v>12</v>
      </c>
      <c r="M9" s="130">
        <v>13</v>
      </c>
      <c r="N9" s="127">
        <v>14</v>
      </c>
      <c r="O9" s="130">
        <v>15</v>
      </c>
      <c r="P9" s="128">
        <v>16</v>
      </c>
    </row>
    <row r="10" spans="1:91" s="98" customFormat="1" ht="21.9" customHeight="1">
      <c r="A10" s="96"/>
      <c r="B10" s="131" t="s">
        <v>44</v>
      </c>
      <c r="C10" s="131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91" s="34" customFormat="1">
      <c r="A11" s="15" t="s">
        <v>6</v>
      </c>
      <c r="B11" s="161">
        <v>8.4053966575447099</v>
      </c>
      <c r="C11" s="161">
        <v>3.9880357194434799</v>
      </c>
      <c r="D11" s="161">
        <v>8.5948305397361597</v>
      </c>
      <c r="E11" s="161">
        <v>9.8762327079967704</v>
      </c>
      <c r="F11" s="161">
        <v>5.2302916534687496</v>
      </c>
      <c r="G11" s="161">
        <v>9.72481066230851</v>
      </c>
      <c r="H11" s="161">
        <v>4.2363721833726702</v>
      </c>
      <c r="I11" s="161">
        <v>9.9726140549929507</v>
      </c>
      <c r="J11" s="161">
        <v>14.1460460573728</v>
      </c>
      <c r="K11" s="161">
        <v>14.910384540696899</v>
      </c>
      <c r="L11" s="161">
        <v>0.84831080719735596</v>
      </c>
      <c r="M11" s="161">
        <v>1.2104907598466301E-2</v>
      </c>
      <c r="N11" s="161">
        <v>0.85020747536310703</v>
      </c>
      <c r="O11" s="161">
        <v>1.71630898796521</v>
      </c>
      <c r="P11" s="161">
        <v>0.31559125261829402</v>
      </c>
      <c r="Q11" s="103"/>
    </row>
    <row r="12" spans="1:91" s="34" customFormat="1" ht="27.6">
      <c r="A12" s="35" t="s">
        <v>9</v>
      </c>
      <c r="B12" s="103" t="s">
        <v>99</v>
      </c>
      <c r="C12" s="103" t="s">
        <v>99</v>
      </c>
      <c r="D12" s="103" t="s">
        <v>99</v>
      </c>
      <c r="E12" s="103" t="s">
        <v>99</v>
      </c>
      <c r="F12" s="103" t="s">
        <v>99</v>
      </c>
      <c r="G12" s="103" t="s">
        <v>99</v>
      </c>
      <c r="H12" s="103" t="s">
        <v>99</v>
      </c>
      <c r="I12" s="103" t="s">
        <v>99</v>
      </c>
      <c r="J12" s="103" t="s">
        <v>99</v>
      </c>
      <c r="K12" s="103" t="s">
        <v>99</v>
      </c>
      <c r="L12" s="103" t="s">
        <v>99</v>
      </c>
      <c r="M12" s="103" t="s">
        <v>99</v>
      </c>
      <c r="N12" s="103" t="s">
        <v>99</v>
      </c>
      <c r="O12" s="103" t="s">
        <v>99</v>
      </c>
      <c r="P12" s="103" t="s">
        <v>99</v>
      </c>
      <c r="Q12" s="103"/>
    </row>
    <row r="13" spans="1:91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91" s="34" customFormat="1">
      <c r="A14" s="37" t="s">
        <v>11</v>
      </c>
      <c r="B14" s="103">
        <v>10.1968600095943</v>
      </c>
      <c r="C14" s="103">
        <v>4.4757143934739902</v>
      </c>
      <c r="D14" s="103">
        <v>10.4297892908164</v>
      </c>
      <c r="E14" s="103">
        <v>12.3015657534737</v>
      </c>
      <c r="F14" s="103">
        <v>11.856005962925</v>
      </c>
      <c r="G14" s="103">
        <v>10.926919844951801</v>
      </c>
      <c r="H14" s="103">
        <v>4.6606862238289599</v>
      </c>
      <c r="I14" s="103">
        <v>11.182135738749301</v>
      </c>
      <c r="J14" s="103">
        <v>14.2998401045914</v>
      </c>
      <c r="K14" s="103">
        <v>16.503817391402698</v>
      </c>
      <c r="L14" s="103">
        <v>1.09953355015425</v>
      </c>
      <c r="M14" s="103">
        <v>1.06723529275274E-2</v>
      </c>
      <c r="N14" s="103">
        <v>1.1154910427331299</v>
      </c>
      <c r="O14" s="103">
        <v>1.4462185316279701</v>
      </c>
      <c r="P14" s="103">
        <v>3.4382141664241099</v>
      </c>
      <c r="Q14" s="103"/>
    </row>
    <row r="15" spans="1:91" s="99" customFormat="1">
      <c r="A15" s="37" t="s">
        <v>12</v>
      </c>
      <c r="B15" s="103">
        <v>10.918894610346801</v>
      </c>
      <c r="C15" s="103">
        <v>6.2820128539804303</v>
      </c>
      <c r="D15" s="103">
        <v>10.9881537434882</v>
      </c>
      <c r="E15" s="103">
        <v>13.236247011411599</v>
      </c>
      <c r="F15" s="103">
        <v>14.3612024096618</v>
      </c>
      <c r="G15" s="103">
        <v>11.395850625142099</v>
      </c>
      <c r="H15" s="103">
        <v>6.5588808905864902</v>
      </c>
      <c r="I15" s="103">
        <v>11.462992799132</v>
      </c>
      <c r="J15" s="103">
        <v>14.548806292011699</v>
      </c>
      <c r="K15" s="103">
        <v>15.3557338718335</v>
      </c>
      <c r="L15" s="103">
        <v>0.96003665084919199</v>
      </c>
      <c r="M15" s="103">
        <v>1.64246095982684E-2</v>
      </c>
      <c r="N15" s="103">
        <v>0.96100918523616896</v>
      </c>
      <c r="O15" s="103">
        <v>1.6997676217489299</v>
      </c>
      <c r="P15" s="103">
        <v>3.0898704899140901</v>
      </c>
      <c r="Q15" s="103"/>
      <c r="R15" s="34"/>
      <c r="S15" s="34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</row>
    <row r="16" spans="1:91" s="28" customFormat="1">
      <c r="A16" s="37" t="s">
        <v>13</v>
      </c>
      <c r="B16" s="103">
        <v>9.5867661552238896</v>
      </c>
      <c r="C16" s="103">
        <v>4.4004255283434999</v>
      </c>
      <c r="D16" s="103">
        <v>9.7036252471437408</v>
      </c>
      <c r="E16" s="103">
        <v>12.249373190655501</v>
      </c>
      <c r="F16" s="103">
        <v>14.2087866938449</v>
      </c>
      <c r="G16" s="103">
        <v>11.075882946421199</v>
      </c>
      <c r="H16" s="103">
        <v>4.8897596381977904</v>
      </c>
      <c r="I16" s="103">
        <v>11.2272177660049</v>
      </c>
      <c r="J16" s="103">
        <v>14.016337749883901</v>
      </c>
      <c r="K16" s="103">
        <v>16.607127697588499</v>
      </c>
      <c r="L16" s="103">
        <v>0.41772253710176999</v>
      </c>
      <c r="M16" s="103">
        <v>1.3985092390316299E-2</v>
      </c>
      <c r="N16" s="103">
        <v>0.40506505257018799</v>
      </c>
      <c r="O16" s="103">
        <v>1.9340406295361301</v>
      </c>
      <c r="P16" s="103">
        <v>2.87561513824958</v>
      </c>
      <c r="Q16" s="103"/>
    </row>
    <row r="17" spans="1:17" s="28" customFormat="1">
      <c r="A17" s="37" t="s">
        <v>14</v>
      </c>
      <c r="B17" s="103">
        <v>9.8205835886351203</v>
      </c>
      <c r="C17" s="103">
        <v>3.8809898834152099</v>
      </c>
      <c r="D17" s="103">
        <v>10.0438454215679</v>
      </c>
      <c r="E17" s="103">
        <v>13.169735917099599</v>
      </c>
      <c r="F17" s="103">
        <v>8.7021925390203592</v>
      </c>
      <c r="G17" s="103">
        <v>10.471705282705299</v>
      </c>
      <c r="H17" s="103">
        <v>4.9126199727437996</v>
      </c>
      <c r="I17" s="103">
        <v>10.603562880355801</v>
      </c>
      <c r="J17" s="103">
        <v>15.053423684806299</v>
      </c>
      <c r="K17" s="103">
        <v>8.7021925390203592</v>
      </c>
      <c r="L17" s="103">
        <v>1.1226061230801501</v>
      </c>
      <c r="M17" s="103">
        <v>1.1279782464905699E-2</v>
      </c>
      <c r="N17" s="103">
        <v>1.32862029527123</v>
      </c>
      <c r="O17" s="103">
        <v>1.1260918505014701</v>
      </c>
      <c r="P17" s="103" t="s">
        <v>99</v>
      </c>
      <c r="Q17" s="103"/>
    </row>
    <row r="18" spans="1:17" s="28" customFormat="1">
      <c r="A18" s="37" t="s">
        <v>15</v>
      </c>
      <c r="B18" s="103">
        <v>9.1665722630873798</v>
      </c>
      <c r="C18" s="103">
        <v>3.36354816945691</v>
      </c>
      <c r="D18" s="103">
        <v>9.3416388316531904</v>
      </c>
      <c r="E18" s="103">
        <v>13.041885447078901</v>
      </c>
      <c r="F18" s="103">
        <v>15.469733245978899</v>
      </c>
      <c r="G18" s="103">
        <v>10.0304739736545</v>
      </c>
      <c r="H18" s="103">
        <v>3.7578785689237502</v>
      </c>
      <c r="I18" s="103">
        <v>10.2131846298514</v>
      </c>
      <c r="J18" s="103">
        <v>14.688795152122101</v>
      </c>
      <c r="K18" s="103">
        <v>15.518142688442</v>
      </c>
      <c r="L18" s="103">
        <v>1.7333626864251199</v>
      </c>
      <c r="M18" s="103">
        <v>3.2697761863206401E-2</v>
      </c>
      <c r="N18" s="103">
        <v>1.80969154333314</v>
      </c>
      <c r="O18" s="103">
        <v>1.54056135921388</v>
      </c>
      <c r="P18" s="103">
        <v>0.8</v>
      </c>
      <c r="Q18" s="103"/>
    </row>
    <row r="19" spans="1:17" s="28" customFormat="1">
      <c r="A19" s="37" t="s">
        <v>16</v>
      </c>
      <c r="B19" s="103">
        <v>8.6535910845828692</v>
      </c>
      <c r="C19" s="103">
        <v>3.69384366701565</v>
      </c>
      <c r="D19" s="103">
        <v>8.7387449937212391</v>
      </c>
      <c r="E19" s="103">
        <v>11.602864223777701</v>
      </c>
      <c r="F19" s="103">
        <v>5.9460992634830099</v>
      </c>
      <c r="G19" s="103">
        <v>9.7840474696190398</v>
      </c>
      <c r="H19" s="103">
        <v>4.1607005089813596</v>
      </c>
      <c r="I19" s="103">
        <v>9.8739729194593604</v>
      </c>
      <c r="J19" s="103">
        <v>13.649864234581999</v>
      </c>
      <c r="K19" s="103">
        <v>14.4949733642987</v>
      </c>
      <c r="L19" s="103">
        <v>0.90635676573179202</v>
      </c>
      <c r="M19" s="103">
        <v>1.9475217204187299E-2</v>
      </c>
      <c r="N19" s="103">
        <v>0.89850092274973603</v>
      </c>
      <c r="O19" s="103">
        <v>1.7576124857101001</v>
      </c>
      <c r="P19" s="103">
        <v>3.0609035154273201</v>
      </c>
      <c r="Q19" s="103"/>
    </row>
    <row r="20" spans="1:17" s="28" customFormat="1">
      <c r="A20" s="37" t="s">
        <v>17</v>
      </c>
      <c r="B20" s="103">
        <v>10.1968752472589</v>
      </c>
      <c r="C20" s="103">
        <v>3.42696934649911</v>
      </c>
      <c r="D20" s="103">
        <v>10.482240321607399</v>
      </c>
      <c r="E20" s="103">
        <v>12.5726550362441</v>
      </c>
      <c r="F20" s="103">
        <v>16.1432058610234</v>
      </c>
      <c r="G20" s="103">
        <v>11.1837855361644</v>
      </c>
      <c r="H20" s="103">
        <v>4.4579758440029504</v>
      </c>
      <c r="I20" s="103">
        <v>11.4033705059868</v>
      </c>
      <c r="J20" s="103">
        <v>14.331880036462101</v>
      </c>
      <c r="K20" s="103">
        <v>17.151766675239099</v>
      </c>
      <c r="L20" s="103">
        <v>0.797254497638343</v>
      </c>
      <c r="M20" s="103">
        <v>1.2545085701057E-2</v>
      </c>
      <c r="N20" s="103">
        <v>0.87756675940328099</v>
      </c>
      <c r="O20" s="103">
        <v>1.50626636106164</v>
      </c>
      <c r="P20" s="103">
        <v>3.5</v>
      </c>
      <c r="Q20" s="103"/>
    </row>
    <row r="21" spans="1:17" s="28" customFormat="1">
      <c r="A21" s="37" t="s">
        <v>18</v>
      </c>
      <c r="B21" s="103">
        <v>10.059707286300201</v>
      </c>
      <c r="C21" s="103">
        <v>5.5755769296831801</v>
      </c>
      <c r="D21" s="103">
        <v>10.2880942332296</v>
      </c>
      <c r="E21" s="103">
        <v>11.964101869589999</v>
      </c>
      <c r="F21" s="103">
        <v>12.350601729210499</v>
      </c>
      <c r="G21" s="103">
        <v>10.7649973603808</v>
      </c>
      <c r="H21" s="103">
        <v>5.9516083235050603</v>
      </c>
      <c r="I21" s="103">
        <v>10.995101286031799</v>
      </c>
      <c r="J21" s="103">
        <v>14.1057171324858</v>
      </c>
      <c r="K21" s="103">
        <v>13.437939669822301</v>
      </c>
      <c r="L21" s="103">
        <v>1.02841660436671</v>
      </c>
      <c r="M21" s="103">
        <v>1.66102710092354E-2</v>
      </c>
      <c r="N21" s="103">
        <v>1.0649233131001401</v>
      </c>
      <c r="O21" s="103">
        <v>1.3659925575688701</v>
      </c>
      <c r="P21" s="103">
        <v>3.2814021715794999</v>
      </c>
      <c r="Q21" s="103"/>
    </row>
    <row r="22" spans="1:17" s="28" customFormat="1">
      <c r="A22" s="37" t="s">
        <v>19</v>
      </c>
      <c r="B22" s="103">
        <v>7.9517047700620695</v>
      </c>
      <c r="C22" s="103">
        <v>3.4404004857802364</v>
      </c>
      <c r="D22" s="103">
        <v>8.1575059625224053</v>
      </c>
      <c r="E22" s="103">
        <v>7.5689455016853691</v>
      </c>
      <c r="F22" s="103">
        <v>4.4305102577664943</v>
      </c>
      <c r="G22" s="103">
        <v>9.3277582309394571</v>
      </c>
      <c r="H22" s="103">
        <v>3.6217218838831422</v>
      </c>
      <c r="I22" s="103">
        <v>9.6057345003148118</v>
      </c>
      <c r="J22" s="103">
        <v>14.083210659429046</v>
      </c>
      <c r="K22" s="103">
        <v>14.923839074740711</v>
      </c>
      <c r="L22" s="103">
        <v>0.87542895754491845</v>
      </c>
      <c r="M22" s="103">
        <v>1.0841850544540895E-2</v>
      </c>
      <c r="N22" s="103">
        <v>0.87825575692150715</v>
      </c>
      <c r="O22" s="103">
        <v>1.6785025638520941</v>
      </c>
      <c r="P22" s="103">
        <v>2.88979867136492</v>
      </c>
      <c r="Q22" s="103"/>
    </row>
    <row r="23" spans="1:17" s="28" customFormat="1">
      <c r="A23" s="20" t="s">
        <v>20</v>
      </c>
      <c r="B23" s="103">
        <v>4.7893338613054004</v>
      </c>
      <c r="C23" s="103">
        <v>4.3606320942621197</v>
      </c>
      <c r="D23" s="103">
        <v>4.7265909505959396</v>
      </c>
      <c r="E23" s="103">
        <v>10.7802713947155</v>
      </c>
      <c r="F23" s="103">
        <v>14.8268531245141</v>
      </c>
      <c r="G23" s="103">
        <v>9.6443249037773509</v>
      </c>
      <c r="H23" s="103">
        <v>4.4405902920859601</v>
      </c>
      <c r="I23" s="103">
        <v>10.282865336789101</v>
      </c>
      <c r="J23" s="103">
        <v>14.2900187801404</v>
      </c>
      <c r="K23" s="103">
        <v>14.8268531245141</v>
      </c>
      <c r="L23" s="103">
        <v>0.36916997725009398</v>
      </c>
      <c r="M23" s="103">
        <v>2.8511042527823501E-2</v>
      </c>
      <c r="N23" s="103">
        <v>0.35042495638323601</v>
      </c>
      <c r="O23" s="103">
        <v>2.7487411641550801</v>
      </c>
      <c r="P23" s="103" t="s">
        <v>99</v>
      </c>
      <c r="Q23" s="103"/>
    </row>
    <row r="24" spans="1:17" s="28" customFormat="1">
      <c r="A24" s="20" t="s">
        <v>21</v>
      </c>
      <c r="B24" s="103">
        <v>9.6639788032797007</v>
      </c>
      <c r="C24" s="103">
        <v>2.0783602767102298</v>
      </c>
      <c r="D24" s="103">
        <v>9.5918371760344492</v>
      </c>
      <c r="E24" s="103">
        <v>12.6982027753865</v>
      </c>
      <c r="F24" s="103">
        <v>15.8384</v>
      </c>
      <c r="G24" s="103">
        <v>10.821582375840901</v>
      </c>
      <c r="H24" s="103">
        <v>2.0783602767102298</v>
      </c>
      <c r="I24" s="103">
        <v>10.741867589554399</v>
      </c>
      <c r="J24" s="103">
        <v>14.192193996294399</v>
      </c>
      <c r="K24" s="103">
        <v>15.8384</v>
      </c>
      <c r="L24" s="103">
        <v>1.1509202736219499</v>
      </c>
      <c r="M24" s="103" t="s">
        <v>99</v>
      </c>
      <c r="N24" s="103">
        <v>1.1505897957420601</v>
      </c>
      <c r="O24" s="103">
        <v>1.16536879888119</v>
      </c>
      <c r="P24" s="103" t="s">
        <v>99</v>
      </c>
      <c r="Q24" s="103"/>
    </row>
    <row r="25" spans="1:17" s="28" customFormat="1">
      <c r="A25" s="20" t="s">
        <v>22</v>
      </c>
      <c r="B25" s="103">
        <v>9.8908189550323709</v>
      </c>
      <c r="C25" s="103">
        <v>7.6920490670399699</v>
      </c>
      <c r="D25" s="103">
        <v>10.102578940678001</v>
      </c>
      <c r="E25" s="103">
        <v>11.909432087421701</v>
      </c>
      <c r="F25" s="103">
        <v>14.731535823040501</v>
      </c>
      <c r="G25" s="103">
        <v>10.9614599167954</v>
      </c>
      <c r="H25" s="103">
        <v>7.9108535059328</v>
      </c>
      <c r="I25" s="103">
        <v>11.279410954929199</v>
      </c>
      <c r="J25" s="103">
        <v>14.881601412634399</v>
      </c>
      <c r="K25" s="103">
        <v>16.007141370050899</v>
      </c>
      <c r="L25" s="103">
        <v>0.60714414510143999</v>
      </c>
      <c r="M25" s="103">
        <v>1.0982955949642799E-2</v>
      </c>
      <c r="N25" s="103">
        <v>0.59286038022964305</v>
      </c>
      <c r="O25" s="103">
        <v>1.9379411045446999</v>
      </c>
      <c r="P25" s="103">
        <v>3.6618343580602599</v>
      </c>
      <c r="Q25" s="103"/>
    </row>
    <row r="26" spans="1:17" s="28" customFormat="1">
      <c r="A26" s="20" t="s">
        <v>23</v>
      </c>
      <c r="B26" s="103">
        <v>9.1456395754250099</v>
      </c>
      <c r="C26" s="103">
        <v>3.3639041168132602</v>
      </c>
      <c r="D26" s="103">
        <v>9.6809870622676009</v>
      </c>
      <c r="E26" s="103">
        <v>12.6164056552263</v>
      </c>
      <c r="F26" s="103">
        <v>13.980868554492099</v>
      </c>
      <c r="G26" s="103">
        <v>10.6701419230913</v>
      </c>
      <c r="H26" s="103">
        <v>3.7991462071934601</v>
      </c>
      <c r="I26" s="103">
        <v>11.387677963389001</v>
      </c>
      <c r="J26" s="103">
        <v>13.8706371411911</v>
      </c>
      <c r="K26" s="103">
        <v>14.5989274142346</v>
      </c>
      <c r="L26" s="103">
        <v>1.4149406379051299</v>
      </c>
      <c r="M26" s="103">
        <v>1.0397431958647599E-2</v>
      </c>
      <c r="N26" s="103">
        <v>1.5185656647613699</v>
      </c>
      <c r="O26" s="103">
        <v>1.6167817606203201</v>
      </c>
      <c r="P26" s="103">
        <v>0.79076882286829797</v>
      </c>
      <c r="Q26" s="103"/>
    </row>
    <row r="27" spans="1:17" s="28" customFormat="1">
      <c r="A27" s="20" t="s">
        <v>24</v>
      </c>
      <c r="B27" s="103">
        <v>8.1690006926466303</v>
      </c>
      <c r="C27" s="103">
        <v>5.1769608274332901</v>
      </c>
      <c r="D27" s="103">
        <v>8.2580065290325493</v>
      </c>
      <c r="E27" s="103">
        <v>9.3072551392318896</v>
      </c>
      <c r="F27" s="103">
        <v>11.314058872866701</v>
      </c>
      <c r="G27" s="103">
        <v>9.3802811870551199</v>
      </c>
      <c r="H27" s="103">
        <v>5.9885400410820404</v>
      </c>
      <c r="I27" s="103">
        <v>9.4626660361274606</v>
      </c>
      <c r="J27" s="103">
        <v>13.8386891430816</v>
      </c>
      <c r="K27" s="103">
        <v>14.3047670990602</v>
      </c>
      <c r="L27" s="103">
        <v>1.5659109190960501</v>
      </c>
      <c r="M27" s="103">
        <v>9.1182226560100697E-3</v>
      </c>
      <c r="N27" s="103">
        <v>1.59672485385781</v>
      </c>
      <c r="O27" s="103">
        <v>1.96496731422822</v>
      </c>
      <c r="P27" s="103">
        <v>5.9757393255402897</v>
      </c>
      <c r="Q27" s="103"/>
    </row>
    <row r="28" spans="1:17" s="28" customFormat="1">
      <c r="A28" s="20" t="s">
        <v>25</v>
      </c>
      <c r="B28" s="103">
        <v>9.9197780295409004</v>
      </c>
      <c r="C28" s="103">
        <v>3.5717818114953501</v>
      </c>
      <c r="D28" s="103">
        <v>10.024978137372401</v>
      </c>
      <c r="E28" s="103">
        <v>8.8842329657579509</v>
      </c>
      <c r="F28" s="103">
        <v>12.6999735308456</v>
      </c>
      <c r="G28" s="103">
        <v>10.152496618320701</v>
      </c>
      <c r="H28" s="103">
        <v>4.2757026373525502</v>
      </c>
      <c r="I28" s="103">
        <v>10.2133653225542</v>
      </c>
      <c r="J28" s="103">
        <v>14.180604124711699</v>
      </c>
      <c r="K28" s="103">
        <v>15.703016709140099</v>
      </c>
      <c r="L28" s="103">
        <v>1.2478663104748799</v>
      </c>
      <c r="M28" s="103">
        <v>1.3092554517544101E-2</v>
      </c>
      <c r="N28" s="103">
        <v>1.25411149996511</v>
      </c>
      <c r="O28" s="103">
        <v>2.2095632849204798</v>
      </c>
      <c r="P28" s="103">
        <v>0.75295783717641496</v>
      </c>
      <c r="Q28" s="103"/>
    </row>
    <row r="29" spans="1:17" s="28" customFormat="1">
      <c r="A29" s="20" t="s">
        <v>26</v>
      </c>
      <c r="B29" s="103">
        <v>9.4667825324347596</v>
      </c>
      <c r="C29" s="103">
        <v>8.3290536607945995</v>
      </c>
      <c r="D29" s="103">
        <v>9.4958777855376404</v>
      </c>
      <c r="E29" s="103">
        <v>12.526625244146899</v>
      </c>
      <c r="F29" s="103">
        <v>15.3749498893016</v>
      </c>
      <c r="G29" s="103">
        <v>10.4575360827645</v>
      </c>
      <c r="H29" s="103">
        <v>8.9508412796044503</v>
      </c>
      <c r="I29" s="103">
        <v>10.508386297407901</v>
      </c>
      <c r="J29" s="103">
        <v>14.2890596531262</v>
      </c>
      <c r="K29" s="103">
        <v>15.3749498893016</v>
      </c>
      <c r="L29" s="103">
        <v>1.0950858133097201</v>
      </c>
      <c r="M29" s="103">
        <v>3.4583249989673902E-2</v>
      </c>
      <c r="N29" s="103">
        <v>1.13085624616284</v>
      </c>
      <c r="O29" s="103">
        <v>1.7987881143707201</v>
      </c>
      <c r="P29" s="103" t="s">
        <v>99</v>
      </c>
      <c r="Q29" s="103"/>
    </row>
    <row r="30" spans="1:17" s="28" customFormat="1">
      <c r="A30" s="20" t="s">
        <v>27</v>
      </c>
      <c r="B30" s="103">
        <v>7.3566945776994004</v>
      </c>
      <c r="C30" s="103">
        <v>3.7431179689252398</v>
      </c>
      <c r="D30" s="103">
        <v>7.4387181425845803</v>
      </c>
      <c r="E30" s="103">
        <v>12.402886617353801</v>
      </c>
      <c r="F30" s="103">
        <v>13.990509462064001</v>
      </c>
      <c r="G30" s="103">
        <v>10.002826828788301</v>
      </c>
      <c r="H30" s="103">
        <v>4.0446069533829503</v>
      </c>
      <c r="I30" s="103">
        <v>10.26962374004</v>
      </c>
      <c r="J30" s="103">
        <v>14.3910803702052</v>
      </c>
      <c r="K30" s="103">
        <v>15.9985295167918</v>
      </c>
      <c r="L30" s="103">
        <v>0.66140274187327297</v>
      </c>
      <c r="M30" s="103">
        <v>1.8896713638685399E-2</v>
      </c>
      <c r="N30" s="103">
        <v>0.66142900892708301</v>
      </c>
      <c r="O30" s="103">
        <v>1.5437917983854299</v>
      </c>
      <c r="P30" s="103">
        <v>0.58430091473249002</v>
      </c>
      <c r="Q30" s="103"/>
    </row>
    <row r="31" spans="1:17" s="28" customFormat="1">
      <c r="A31" s="20" t="s">
        <v>28</v>
      </c>
      <c r="B31" s="103">
        <v>9.7601617655118194</v>
      </c>
      <c r="C31" s="103">
        <v>7.7661067869609504</v>
      </c>
      <c r="D31" s="103">
        <v>10.024609107707301</v>
      </c>
      <c r="E31" s="103">
        <v>7.78808833963223</v>
      </c>
      <c r="F31" s="103">
        <v>13.341624810615601</v>
      </c>
      <c r="G31" s="103">
        <v>10.5398118955711</v>
      </c>
      <c r="H31" s="103">
        <v>7.9619564820467001</v>
      </c>
      <c r="I31" s="103">
        <v>10.689209799473399</v>
      </c>
      <c r="J31" s="103">
        <v>14.376890976093099</v>
      </c>
      <c r="K31" s="103">
        <v>16.344699202370801</v>
      </c>
      <c r="L31" s="103">
        <v>0.92196208566507099</v>
      </c>
      <c r="M31" s="103">
        <v>1.68243299858877E-2</v>
      </c>
      <c r="N31" s="103">
        <v>1.0217224437067101</v>
      </c>
      <c r="O31" s="103">
        <v>0.68987616430182996</v>
      </c>
      <c r="P31" s="103">
        <v>0.51603514535713602</v>
      </c>
      <c r="Q31" s="103"/>
    </row>
    <row r="32" spans="1:17" s="28" customFormat="1">
      <c r="A32" s="20" t="s">
        <v>29</v>
      </c>
      <c r="B32" s="103">
        <v>9.5457599263486106</v>
      </c>
      <c r="C32" s="103">
        <v>4.6397552168522402</v>
      </c>
      <c r="D32" s="103">
        <v>9.8870041060175406</v>
      </c>
      <c r="E32" s="103">
        <v>10.792699963540899</v>
      </c>
      <c r="F32" s="103">
        <v>13.838617121983001</v>
      </c>
      <c r="G32" s="103">
        <v>10.5695444304666</v>
      </c>
      <c r="H32" s="103">
        <v>4.9905189832483403</v>
      </c>
      <c r="I32" s="103">
        <v>10.9612593375281</v>
      </c>
      <c r="J32" s="103">
        <v>13.1208140219969</v>
      </c>
      <c r="K32" s="103">
        <v>16.2436772202879</v>
      </c>
      <c r="L32" s="103">
        <v>0.632834096267618</v>
      </c>
      <c r="M32" s="103">
        <v>1.18162141774657E-2</v>
      </c>
      <c r="N32" s="103">
        <v>0.63157793471747403</v>
      </c>
      <c r="O32" s="103">
        <v>1.79238709583425</v>
      </c>
      <c r="P32" s="103">
        <v>2.4381024561451698</v>
      </c>
      <c r="Q32" s="103"/>
    </row>
    <row r="33" spans="1:17" s="28" customFormat="1">
      <c r="A33" s="20" t="s">
        <v>30</v>
      </c>
      <c r="B33" s="103">
        <v>9.8673517049377804</v>
      </c>
      <c r="C33" s="103">
        <v>4.0616714850148696</v>
      </c>
      <c r="D33" s="103">
        <v>9.8770123826251108</v>
      </c>
      <c r="E33" s="103">
        <v>12.418514178276499</v>
      </c>
      <c r="F33" s="103">
        <v>12.4413965204478</v>
      </c>
      <c r="G33" s="103">
        <v>11.5228323108811</v>
      </c>
      <c r="H33" s="103">
        <v>4.6580067321516596</v>
      </c>
      <c r="I33" s="103">
        <v>11.582540923266301</v>
      </c>
      <c r="J33" s="103">
        <v>14.198211607867499</v>
      </c>
      <c r="K33" s="103">
        <v>12.4413965204478</v>
      </c>
      <c r="L33" s="103">
        <v>0.95434003290703495</v>
      </c>
      <c r="M33" s="103">
        <v>1.2528617645307501E-2</v>
      </c>
      <c r="N33" s="103">
        <v>0.96016498996676203</v>
      </c>
      <c r="O33" s="103">
        <v>1.29689254004946</v>
      </c>
      <c r="P33" s="103" t="s">
        <v>99</v>
      </c>
      <c r="Q33" s="103"/>
    </row>
    <row r="34" spans="1:17" s="28" customFormat="1">
      <c r="A34" s="20" t="s">
        <v>31</v>
      </c>
      <c r="B34" s="103">
        <v>9.5030159998242993</v>
      </c>
      <c r="C34" s="103">
        <v>3.9732497911454998</v>
      </c>
      <c r="D34" s="103">
        <v>9.6665596704849897</v>
      </c>
      <c r="E34" s="103">
        <v>12.752887619315301</v>
      </c>
      <c r="F34" s="103">
        <v>13.042930862230801</v>
      </c>
      <c r="G34" s="103">
        <v>10.382397906043201</v>
      </c>
      <c r="H34" s="103">
        <v>4.2357647276230797</v>
      </c>
      <c r="I34" s="103">
        <v>10.5648795219088</v>
      </c>
      <c r="J34" s="103">
        <v>14.518011538408</v>
      </c>
      <c r="K34" s="103">
        <v>14.0314737764885</v>
      </c>
      <c r="L34" s="103">
        <v>0.99521289442981897</v>
      </c>
      <c r="M34" s="103">
        <v>2.5728096905991E-2</v>
      </c>
      <c r="N34" s="103">
        <v>1.0112654758557</v>
      </c>
      <c r="O34" s="103">
        <v>1.33165980459067</v>
      </c>
      <c r="P34" s="103">
        <v>2.9781027989375102</v>
      </c>
      <c r="Q34" s="103"/>
    </row>
    <row r="35" spans="1:17" s="28" customFormat="1">
      <c r="A35" s="20" t="s">
        <v>32</v>
      </c>
      <c r="B35" s="103">
        <v>10.0420316208817</v>
      </c>
      <c r="C35" s="103">
        <v>3.4209136442389898</v>
      </c>
      <c r="D35" s="103">
        <v>10.252581143523299</v>
      </c>
      <c r="E35" s="103">
        <v>12.2644267669464</v>
      </c>
      <c r="F35" s="103">
        <v>16.126080707999801</v>
      </c>
      <c r="G35" s="103">
        <v>10.6196596561552</v>
      </c>
      <c r="H35" s="103">
        <v>3.5290593668472399</v>
      </c>
      <c r="I35" s="103">
        <v>10.841207625922101</v>
      </c>
      <c r="J35" s="103">
        <v>14.3436398901678</v>
      </c>
      <c r="K35" s="103">
        <v>16.215314436620101</v>
      </c>
      <c r="L35" s="103">
        <v>1.2509493551491599</v>
      </c>
      <c r="M35" s="103">
        <v>1.72635344323844E-2</v>
      </c>
      <c r="N35" s="103">
        <v>1.25882575165292</v>
      </c>
      <c r="O35" s="103">
        <v>1.66272021003808</v>
      </c>
      <c r="P35" s="103">
        <v>2.4052413532633201</v>
      </c>
      <c r="Q35" s="103"/>
    </row>
    <row r="36" spans="1:17" s="28" customFormat="1">
      <c r="A36" s="20" t="s">
        <v>33</v>
      </c>
      <c r="B36" s="103">
        <v>9.4521994328392207</v>
      </c>
      <c r="C36" s="103">
        <v>4.1770361828120697</v>
      </c>
      <c r="D36" s="103">
        <v>9.5368607827109493</v>
      </c>
      <c r="E36" s="103">
        <v>11.018995420534299</v>
      </c>
      <c r="F36" s="103">
        <v>8.4274697259193303</v>
      </c>
      <c r="G36" s="103">
        <v>10.9502467157642</v>
      </c>
      <c r="H36" s="103">
        <v>4.5086917003935101</v>
      </c>
      <c r="I36" s="103">
        <v>11.049408169011601</v>
      </c>
      <c r="J36" s="103">
        <v>13.540040636192201</v>
      </c>
      <c r="K36" s="103">
        <v>13.8374056298609</v>
      </c>
      <c r="L36" s="103">
        <v>0.88420877491947503</v>
      </c>
      <c r="M36" s="103">
        <v>3.7847554212215702E-2</v>
      </c>
      <c r="N36" s="103">
        <v>0.85898739215061004</v>
      </c>
      <c r="O36" s="103">
        <v>1.53996260138869</v>
      </c>
      <c r="P36" s="103">
        <v>0.83358137179573399</v>
      </c>
      <c r="Q36" s="103"/>
    </row>
    <row r="37" spans="1:17" s="28" customFormat="1">
      <c r="A37" s="20" t="s">
        <v>34</v>
      </c>
      <c r="B37" s="103">
        <v>9.1227798653129</v>
      </c>
      <c r="C37" s="103">
        <v>4.1351222015822797</v>
      </c>
      <c r="D37" s="103">
        <v>9.4636069274696695</v>
      </c>
      <c r="E37" s="103">
        <v>9.6928130583732806</v>
      </c>
      <c r="F37" s="103">
        <v>7.74014196478978</v>
      </c>
      <c r="G37" s="103">
        <v>9.8886681787588007</v>
      </c>
      <c r="H37" s="103">
        <v>4.3131902173320498</v>
      </c>
      <c r="I37" s="103">
        <v>10.2501580964599</v>
      </c>
      <c r="J37" s="103">
        <v>14.3226665032558</v>
      </c>
      <c r="K37" s="103">
        <v>7.74014196478978</v>
      </c>
      <c r="L37" s="103">
        <v>0.99930146720005697</v>
      </c>
      <c r="M37" s="103">
        <v>2.4995817939360902E-2</v>
      </c>
      <c r="N37" s="103">
        <v>0.97211900196924905</v>
      </c>
      <c r="O37" s="103">
        <v>1.8633702880228</v>
      </c>
      <c r="P37" s="103" t="s">
        <v>99</v>
      </c>
      <c r="Q37" s="103"/>
    </row>
    <row r="38" spans="1:17" s="101" customFormat="1" ht="6" customHeight="1">
      <c r="A38" s="10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1:17" s="87" customFormat="1" ht="15" customHeight="1">
      <c r="A39" s="264" t="s">
        <v>96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</row>
    <row r="40" spans="1:17" s="87" customFormat="1" ht="3.75" customHeight="1">
      <c r="A40" s="88"/>
    </row>
    <row r="41" spans="1:17" s="87" customFormat="1" ht="40.5" customHeight="1">
      <c r="A41" s="264" t="s">
        <v>87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132"/>
    </row>
  </sheetData>
  <mergeCells count="14">
    <mergeCell ref="L7:L8"/>
    <mergeCell ref="M7:P7"/>
    <mergeCell ref="A39:Q39"/>
    <mergeCell ref="A41:P41"/>
    <mergeCell ref="O1:P1"/>
    <mergeCell ref="A2:P2"/>
    <mergeCell ref="A5:A8"/>
    <mergeCell ref="B5:B8"/>
    <mergeCell ref="C5:F7"/>
    <mergeCell ref="G5:P5"/>
    <mergeCell ref="G6:K6"/>
    <mergeCell ref="L6:P6"/>
    <mergeCell ref="G7:G8"/>
    <mergeCell ref="H7:K7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Q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9" customWidth="1"/>
    <col min="2" max="16" width="8.88671875" style="27" customWidth="1"/>
    <col min="17" max="240" width="9.109375" style="27"/>
    <col min="241" max="241" width="3" style="27" bestFit="1" customWidth="1"/>
    <col min="242" max="242" width="23.88671875" style="27" customWidth="1"/>
    <col min="243" max="257" width="8.88671875" style="27" customWidth="1"/>
    <col min="258" max="496" width="9.109375" style="27"/>
    <col min="497" max="497" width="3" style="27" bestFit="1" customWidth="1"/>
    <col min="498" max="498" width="23.88671875" style="27" customWidth="1"/>
    <col min="499" max="513" width="8.88671875" style="27" customWidth="1"/>
    <col min="514" max="752" width="9.109375" style="27"/>
    <col min="753" max="753" width="3" style="27" bestFit="1" customWidth="1"/>
    <col min="754" max="754" width="23.88671875" style="27" customWidth="1"/>
    <col min="755" max="769" width="8.88671875" style="27" customWidth="1"/>
    <col min="770" max="1008" width="9.109375" style="27"/>
    <col min="1009" max="1009" width="3" style="27" bestFit="1" customWidth="1"/>
    <col min="1010" max="1010" width="23.88671875" style="27" customWidth="1"/>
    <col min="1011" max="1025" width="8.88671875" style="27" customWidth="1"/>
    <col min="1026" max="1264" width="9.109375" style="27"/>
    <col min="1265" max="1265" width="3" style="27" bestFit="1" customWidth="1"/>
    <col min="1266" max="1266" width="23.88671875" style="27" customWidth="1"/>
    <col min="1267" max="1281" width="8.88671875" style="27" customWidth="1"/>
    <col min="1282" max="1520" width="9.109375" style="27"/>
    <col min="1521" max="1521" width="3" style="27" bestFit="1" customWidth="1"/>
    <col min="1522" max="1522" width="23.88671875" style="27" customWidth="1"/>
    <col min="1523" max="1537" width="8.88671875" style="27" customWidth="1"/>
    <col min="1538" max="1776" width="9.109375" style="27"/>
    <col min="1777" max="1777" width="3" style="27" bestFit="1" customWidth="1"/>
    <col min="1778" max="1778" width="23.88671875" style="27" customWidth="1"/>
    <col min="1779" max="1793" width="8.88671875" style="27" customWidth="1"/>
    <col min="1794" max="2032" width="9.109375" style="27"/>
    <col min="2033" max="2033" width="3" style="27" bestFit="1" customWidth="1"/>
    <col min="2034" max="2034" width="23.88671875" style="27" customWidth="1"/>
    <col min="2035" max="2049" width="8.88671875" style="27" customWidth="1"/>
    <col min="2050" max="2288" width="9.109375" style="27"/>
    <col min="2289" max="2289" width="3" style="27" bestFit="1" customWidth="1"/>
    <col min="2290" max="2290" width="23.88671875" style="27" customWidth="1"/>
    <col min="2291" max="2305" width="8.88671875" style="27" customWidth="1"/>
    <col min="2306" max="2544" width="9.109375" style="27"/>
    <col min="2545" max="2545" width="3" style="27" bestFit="1" customWidth="1"/>
    <col min="2546" max="2546" width="23.88671875" style="27" customWidth="1"/>
    <col min="2547" max="2561" width="8.88671875" style="27" customWidth="1"/>
    <col min="2562" max="2800" width="9.109375" style="27"/>
    <col min="2801" max="2801" width="3" style="27" bestFit="1" customWidth="1"/>
    <col min="2802" max="2802" width="23.88671875" style="27" customWidth="1"/>
    <col min="2803" max="2817" width="8.88671875" style="27" customWidth="1"/>
    <col min="2818" max="3056" width="9.109375" style="27"/>
    <col min="3057" max="3057" width="3" style="27" bestFit="1" customWidth="1"/>
    <col min="3058" max="3058" width="23.88671875" style="27" customWidth="1"/>
    <col min="3059" max="3073" width="8.88671875" style="27" customWidth="1"/>
    <col min="3074" max="3312" width="9.109375" style="27"/>
    <col min="3313" max="3313" width="3" style="27" bestFit="1" customWidth="1"/>
    <col min="3314" max="3314" width="23.88671875" style="27" customWidth="1"/>
    <col min="3315" max="3329" width="8.88671875" style="27" customWidth="1"/>
    <col min="3330" max="3568" width="9.109375" style="27"/>
    <col min="3569" max="3569" width="3" style="27" bestFit="1" customWidth="1"/>
    <col min="3570" max="3570" width="23.88671875" style="27" customWidth="1"/>
    <col min="3571" max="3585" width="8.88671875" style="27" customWidth="1"/>
    <col min="3586" max="3824" width="9.109375" style="27"/>
    <col min="3825" max="3825" width="3" style="27" bestFit="1" customWidth="1"/>
    <col min="3826" max="3826" width="23.88671875" style="27" customWidth="1"/>
    <col min="3827" max="3841" width="8.88671875" style="27" customWidth="1"/>
    <col min="3842" max="4080" width="9.109375" style="27"/>
    <col min="4081" max="4081" width="3" style="27" bestFit="1" customWidth="1"/>
    <col min="4082" max="4082" width="23.88671875" style="27" customWidth="1"/>
    <col min="4083" max="4097" width="8.88671875" style="27" customWidth="1"/>
    <col min="4098" max="4336" width="9.109375" style="27"/>
    <col min="4337" max="4337" width="3" style="27" bestFit="1" customWidth="1"/>
    <col min="4338" max="4338" width="23.88671875" style="27" customWidth="1"/>
    <col min="4339" max="4353" width="8.88671875" style="27" customWidth="1"/>
    <col min="4354" max="4592" width="9.109375" style="27"/>
    <col min="4593" max="4593" width="3" style="27" bestFit="1" customWidth="1"/>
    <col min="4594" max="4594" width="23.88671875" style="27" customWidth="1"/>
    <col min="4595" max="4609" width="8.88671875" style="27" customWidth="1"/>
    <col min="4610" max="4848" width="9.109375" style="27"/>
    <col min="4849" max="4849" width="3" style="27" bestFit="1" customWidth="1"/>
    <col min="4850" max="4850" width="23.88671875" style="27" customWidth="1"/>
    <col min="4851" max="4865" width="8.88671875" style="27" customWidth="1"/>
    <col min="4866" max="5104" width="9.109375" style="27"/>
    <col min="5105" max="5105" width="3" style="27" bestFit="1" customWidth="1"/>
    <col min="5106" max="5106" width="23.88671875" style="27" customWidth="1"/>
    <col min="5107" max="5121" width="8.88671875" style="27" customWidth="1"/>
    <col min="5122" max="5360" width="9.109375" style="27"/>
    <col min="5361" max="5361" width="3" style="27" bestFit="1" customWidth="1"/>
    <col min="5362" max="5362" width="23.88671875" style="27" customWidth="1"/>
    <col min="5363" max="5377" width="8.88671875" style="27" customWidth="1"/>
    <col min="5378" max="5616" width="9.109375" style="27"/>
    <col min="5617" max="5617" width="3" style="27" bestFit="1" customWidth="1"/>
    <col min="5618" max="5618" width="23.88671875" style="27" customWidth="1"/>
    <col min="5619" max="5633" width="8.88671875" style="27" customWidth="1"/>
    <col min="5634" max="5872" width="9.109375" style="27"/>
    <col min="5873" max="5873" width="3" style="27" bestFit="1" customWidth="1"/>
    <col min="5874" max="5874" width="23.88671875" style="27" customWidth="1"/>
    <col min="5875" max="5889" width="8.88671875" style="27" customWidth="1"/>
    <col min="5890" max="6128" width="9.109375" style="27"/>
    <col min="6129" max="6129" width="3" style="27" bestFit="1" customWidth="1"/>
    <col min="6130" max="6130" width="23.88671875" style="27" customWidth="1"/>
    <col min="6131" max="6145" width="8.88671875" style="27" customWidth="1"/>
    <col min="6146" max="6384" width="9.109375" style="27"/>
    <col min="6385" max="6385" width="3" style="27" bestFit="1" customWidth="1"/>
    <col min="6386" max="6386" width="23.88671875" style="27" customWidth="1"/>
    <col min="6387" max="6401" width="8.88671875" style="27" customWidth="1"/>
    <col min="6402" max="6640" width="9.109375" style="27"/>
    <col min="6641" max="6641" width="3" style="27" bestFit="1" customWidth="1"/>
    <col min="6642" max="6642" width="23.88671875" style="27" customWidth="1"/>
    <col min="6643" max="6657" width="8.88671875" style="27" customWidth="1"/>
    <col min="6658" max="6896" width="9.109375" style="27"/>
    <col min="6897" max="6897" width="3" style="27" bestFit="1" customWidth="1"/>
    <col min="6898" max="6898" width="23.88671875" style="27" customWidth="1"/>
    <col min="6899" max="6913" width="8.88671875" style="27" customWidth="1"/>
    <col min="6914" max="7152" width="9.109375" style="27"/>
    <col min="7153" max="7153" width="3" style="27" bestFit="1" customWidth="1"/>
    <col min="7154" max="7154" width="23.88671875" style="27" customWidth="1"/>
    <col min="7155" max="7169" width="8.88671875" style="27" customWidth="1"/>
    <col min="7170" max="7408" width="9.109375" style="27"/>
    <col min="7409" max="7409" width="3" style="27" bestFit="1" customWidth="1"/>
    <col min="7410" max="7410" width="23.88671875" style="27" customWidth="1"/>
    <col min="7411" max="7425" width="8.88671875" style="27" customWidth="1"/>
    <col min="7426" max="7664" width="9.109375" style="27"/>
    <col min="7665" max="7665" width="3" style="27" bestFit="1" customWidth="1"/>
    <col min="7666" max="7666" width="23.88671875" style="27" customWidth="1"/>
    <col min="7667" max="7681" width="8.88671875" style="27" customWidth="1"/>
    <col min="7682" max="7920" width="9.109375" style="27"/>
    <col min="7921" max="7921" width="3" style="27" bestFit="1" customWidth="1"/>
    <col min="7922" max="7922" width="23.88671875" style="27" customWidth="1"/>
    <col min="7923" max="7937" width="8.88671875" style="27" customWidth="1"/>
    <col min="7938" max="8176" width="9.109375" style="27"/>
    <col min="8177" max="8177" width="3" style="27" bestFit="1" customWidth="1"/>
    <col min="8178" max="8178" width="23.88671875" style="27" customWidth="1"/>
    <col min="8179" max="8193" width="8.88671875" style="27" customWidth="1"/>
    <col min="8194" max="8432" width="9.109375" style="27"/>
    <col min="8433" max="8433" width="3" style="27" bestFit="1" customWidth="1"/>
    <col min="8434" max="8434" width="23.88671875" style="27" customWidth="1"/>
    <col min="8435" max="8449" width="8.88671875" style="27" customWidth="1"/>
    <col min="8450" max="8688" width="9.109375" style="27"/>
    <col min="8689" max="8689" width="3" style="27" bestFit="1" customWidth="1"/>
    <col min="8690" max="8690" width="23.88671875" style="27" customWidth="1"/>
    <col min="8691" max="8705" width="8.88671875" style="27" customWidth="1"/>
    <col min="8706" max="8944" width="9.109375" style="27"/>
    <col min="8945" max="8945" width="3" style="27" bestFit="1" customWidth="1"/>
    <col min="8946" max="8946" width="23.88671875" style="27" customWidth="1"/>
    <col min="8947" max="8961" width="8.88671875" style="27" customWidth="1"/>
    <col min="8962" max="9200" width="9.109375" style="27"/>
    <col min="9201" max="9201" width="3" style="27" bestFit="1" customWidth="1"/>
    <col min="9202" max="9202" width="23.88671875" style="27" customWidth="1"/>
    <col min="9203" max="9217" width="8.88671875" style="27" customWidth="1"/>
    <col min="9218" max="9456" width="9.109375" style="27"/>
    <col min="9457" max="9457" width="3" style="27" bestFit="1" customWidth="1"/>
    <col min="9458" max="9458" width="23.88671875" style="27" customWidth="1"/>
    <col min="9459" max="9473" width="8.88671875" style="27" customWidth="1"/>
    <col min="9474" max="9712" width="9.109375" style="27"/>
    <col min="9713" max="9713" width="3" style="27" bestFit="1" customWidth="1"/>
    <col min="9714" max="9714" width="23.88671875" style="27" customWidth="1"/>
    <col min="9715" max="9729" width="8.88671875" style="27" customWidth="1"/>
    <col min="9730" max="9968" width="9.109375" style="27"/>
    <col min="9969" max="9969" width="3" style="27" bestFit="1" customWidth="1"/>
    <col min="9970" max="9970" width="23.88671875" style="27" customWidth="1"/>
    <col min="9971" max="9985" width="8.88671875" style="27" customWidth="1"/>
    <col min="9986" max="10224" width="9.109375" style="27"/>
    <col min="10225" max="10225" width="3" style="27" bestFit="1" customWidth="1"/>
    <col min="10226" max="10226" width="23.88671875" style="27" customWidth="1"/>
    <col min="10227" max="10241" width="8.88671875" style="27" customWidth="1"/>
    <col min="10242" max="10480" width="9.109375" style="27"/>
    <col min="10481" max="10481" width="3" style="27" bestFit="1" customWidth="1"/>
    <col min="10482" max="10482" width="23.88671875" style="27" customWidth="1"/>
    <col min="10483" max="10497" width="8.88671875" style="27" customWidth="1"/>
    <col min="10498" max="10736" width="9.109375" style="27"/>
    <col min="10737" max="10737" width="3" style="27" bestFit="1" customWidth="1"/>
    <col min="10738" max="10738" width="23.88671875" style="27" customWidth="1"/>
    <col min="10739" max="10753" width="8.88671875" style="27" customWidth="1"/>
    <col min="10754" max="10992" width="9.109375" style="27"/>
    <col min="10993" max="10993" width="3" style="27" bestFit="1" customWidth="1"/>
    <col min="10994" max="10994" width="23.88671875" style="27" customWidth="1"/>
    <col min="10995" max="11009" width="8.88671875" style="27" customWidth="1"/>
    <col min="11010" max="11248" width="9.109375" style="27"/>
    <col min="11249" max="11249" width="3" style="27" bestFit="1" customWidth="1"/>
    <col min="11250" max="11250" width="23.88671875" style="27" customWidth="1"/>
    <col min="11251" max="11265" width="8.88671875" style="27" customWidth="1"/>
    <col min="11266" max="11504" width="9.109375" style="27"/>
    <col min="11505" max="11505" width="3" style="27" bestFit="1" customWidth="1"/>
    <col min="11506" max="11506" width="23.88671875" style="27" customWidth="1"/>
    <col min="11507" max="11521" width="8.88671875" style="27" customWidth="1"/>
    <col min="11522" max="11760" width="9.109375" style="27"/>
    <col min="11761" max="11761" width="3" style="27" bestFit="1" customWidth="1"/>
    <col min="11762" max="11762" width="23.88671875" style="27" customWidth="1"/>
    <col min="11763" max="11777" width="8.88671875" style="27" customWidth="1"/>
    <col min="11778" max="12016" width="9.109375" style="27"/>
    <col min="12017" max="12017" width="3" style="27" bestFit="1" customWidth="1"/>
    <col min="12018" max="12018" width="23.88671875" style="27" customWidth="1"/>
    <col min="12019" max="12033" width="8.88671875" style="27" customWidth="1"/>
    <col min="12034" max="12272" width="9.109375" style="27"/>
    <col min="12273" max="12273" width="3" style="27" bestFit="1" customWidth="1"/>
    <col min="12274" max="12274" width="23.88671875" style="27" customWidth="1"/>
    <col min="12275" max="12289" width="8.88671875" style="27" customWidth="1"/>
    <col min="12290" max="12528" width="9.109375" style="27"/>
    <col min="12529" max="12529" width="3" style="27" bestFit="1" customWidth="1"/>
    <col min="12530" max="12530" width="23.88671875" style="27" customWidth="1"/>
    <col min="12531" max="12545" width="8.88671875" style="27" customWidth="1"/>
    <col min="12546" max="12784" width="9.109375" style="27"/>
    <col min="12785" max="12785" width="3" style="27" bestFit="1" customWidth="1"/>
    <col min="12786" max="12786" width="23.88671875" style="27" customWidth="1"/>
    <col min="12787" max="12801" width="8.88671875" style="27" customWidth="1"/>
    <col min="12802" max="13040" width="9.109375" style="27"/>
    <col min="13041" max="13041" width="3" style="27" bestFit="1" customWidth="1"/>
    <col min="13042" max="13042" width="23.88671875" style="27" customWidth="1"/>
    <col min="13043" max="13057" width="8.88671875" style="27" customWidth="1"/>
    <col min="13058" max="13296" width="9.109375" style="27"/>
    <col min="13297" max="13297" width="3" style="27" bestFit="1" customWidth="1"/>
    <col min="13298" max="13298" width="23.88671875" style="27" customWidth="1"/>
    <col min="13299" max="13313" width="8.88671875" style="27" customWidth="1"/>
    <col min="13314" max="13552" width="9.109375" style="27"/>
    <col min="13553" max="13553" width="3" style="27" bestFit="1" customWidth="1"/>
    <col min="13554" max="13554" width="23.88671875" style="27" customWidth="1"/>
    <col min="13555" max="13569" width="8.88671875" style="27" customWidth="1"/>
    <col min="13570" max="13808" width="9.109375" style="27"/>
    <col min="13809" max="13809" width="3" style="27" bestFit="1" customWidth="1"/>
    <col min="13810" max="13810" width="23.88671875" style="27" customWidth="1"/>
    <col min="13811" max="13825" width="8.88671875" style="27" customWidth="1"/>
    <col min="13826" max="14064" width="9.109375" style="27"/>
    <col min="14065" max="14065" width="3" style="27" bestFit="1" customWidth="1"/>
    <col min="14066" max="14066" width="23.88671875" style="27" customWidth="1"/>
    <col min="14067" max="14081" width="8.88671875" style="27" customWidth="1"/>
    <col min="14082" max="14320" width="9.109375" style="27"/>
    <col min="14321" max="14321" width="3" style="27" bestFit="1" customWidth="1"/>
    <col min="14322" max="14322" width="23.88671875" style="27" customWidth="1"/>
    <col min="14323" max="14337" width="8.88671875" style="27" customWidth="1"/>
    <col min="14338" max="14576" width="9.109375" style="27"/>
    <col min="14577" max="14577" width="3" style="27" bestFit="1" customWidth="1"/>
    <col min="14578" max="14578" width="23.88671875" style="27" customWidth="1"/>
    <col min="14579" max="14593" width="8.88671875" style="27" customWidth="1"/>
    <col min="14594" max="14832" width="9.109375" style="27"/>
    <col min="14833" max="14833" width="3" style="27" bestFit="1" customWidth="1"/>
    <col min="14834" max="14834" width="23.88671875" style="27" customWidth="1"/>
    <col min="14835" max="14849" width="8.88671875" style="27" customWidth="1"/>
    <col min="14850" max="15088" width="9.109375" style="27"/>
    <col min="15089" max="15089" width="3" style="27" bestFit="1" customWidth="1"/>
    <col min="15090" max="15090" width="23.88671875" style="27" customWidth="1"/>
    <col min="15091" max="15105" width="8.88671875" style="27" customWidth="1"/>
    <col min="15106" max="15344" width="9.109375" style="27"/>
    <col min="15345" max="15345" width="3" style="27" bestFit="1" customWidth="1"/>
    <col min="15346" max="15346" width="23.88671875" style="27" customWidth="1"/>
    <col min="15347" max="15361" width="8.88671875" style="27" customWidth="1"/>
    <col min="15362" max="15600" width="9.109375" style="27"/>
    <col min="15601" max="15601" width="3" style="27" bestFit="1" customWidth="1"/>
    <col min="15602" max="15602" width="23.88671875" style="27" customWidth="1"/>
    <col min="15603" max="15617" width="8.88671875" style="27" customWidth="1"/>
    <col min="15618" max="15856" width="9.109375" style="27"/>
    <col min="15857" max="15857" width="3" style="27" bestFit="1" customWidth="1"/>
    <col min="15858" max="15858" width="23.88671875" style="27" customWidth="1"/>
    <col min="15859" max="15873" width="8.88671875" style="27" customWidth="1"/>
    <col min="15874" max="16112" width="9.109375" style="27"/>
    <col min="16113" max="16113" width="3" style="27" bestFit="1" customWidth="1"/>
    <col min="16114" max="16114" width="23.88671875" style="27" customWidth="1"/>
    <col min="16115" max="16129" width="8.88671875" style="27" customWidth="1"/>
    <col min="16130" max="16384" width="9.109375" style="27"/>
  </cols>
  <sheetData>
    <row r="1" spans="1:17">
      <c r="O1" s="243" t="s">
        <v>61</v>
      </c>
      <c r="P1" s="243"/>
    </row>
    <row r="2" spans="1:17" ht="15" customHeight="1">
      <c r="A2" s="266" t="s">
        <v>83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7">
      <c r="A3" s="89" t="s">
        <v>98</v>
      </c>
    </row>
    <row r="4" spans="1:17">
      <c r="A4" s="95"/>
    </row>
    <row r="5" spans="1:17" s="77" customFormat="1" ht="12.75" customHeight="1">
      <c r="A5" s="267" t="s">
        <v>5</v>
      </c>
      <c r="B5" s="268" t="s">
        <v>6</v>
      </c>
      <c r="C5" s="269" t="s">
        <v>41</v>
      </c>
      <c r="D5" s="270"/>
      <c r="E5" s="270"/>
      <c r="F5" s="271"/>
      <c r="G5" s="268" t="s">
        <v>37</v>
      </c>
      <c r="H5" s="268"/>
      <c r="I5" s="268"/>
      <c r="J5" s="268"/>
      <c r="K5" s="268"/>
      <c r="L5" s="268"/>
      <c r="M5" s="268"/>
      <c r="N5" s="268"/>
      <c r="O5" s="268"/>
      <c r="P5" s="272"/>
    </row>
    <row r="6" spans="1:17" s="78" customFormat="1">
      <c r="A6" s="226"/>
      <c r="B6" s="265"/>
      <c r="C6" s="230"/>
      <c r="D6" s="231"/>
      <c r="E6" s="231"/>
      <c r="F6" s="232"/>
      <c r="G6" s="265" t="s">
        <v>2</v>
      </c>
      <c r="H6" s="265"/>
      <c r="I6" s="265"/>
      <c r="J6" s="265"/>
      <c r="K6" s="265"/>
      <c r="L6" s="265" t="s">
        <v>47</v>
      </c>
      <c r="M6" s="265"/>
      <c r="N6" s="265"/>
      <c r="O6" s="265"/>
      <c r="P6" s="233"/>
    </row>
    <row r="7" spans="1:17" s="78" customFormat="1" ht="12.75" customHeight="1">
      <c r="A7" s="226"/>
      <c r="B7" s="265"/>
      <c r="C7" s="235"/>
      <c r="D7" s="236"/>
      <c r="E7" s="236"/>
      <c r="F7" s="246"/>
      <c r="G7" s="265" t="s">
        <v>38</v>
      </c>
      <c r="H7" s="233" t="s">
        <v>41</v>
      </c>
      <c r="I7" s="234"/>
      <c r="J7" s="234"/>
      <c r="K7" s="247"/>
      <c r="L7" s="265" t="s">
        <v>38</v>
      </c>
      <c r="M7" s="233" t="s">
        <v>41</v>
      </c>
      <c r="N7" s="234"/>
      <c r="O7" s="234"/>
      <c r="P7" s="234"/>
    </row>
    <row r="8" spans="1:17" s="78" customFormat="1" ht="41.4">
      <c r="A8" s="226"/>
      <c r="B8" s="265"/>
      <c r="C8" s="79" t="s">
        <v>45</v>
      </c>
      <c r="D8" s="79" t="s">
        <v>42</v>
      </c>
      <c r="E8" s="79" t="s">
        <v>48</v>
      </c>
      <c r="F8" s="79" t="s">
        <v>46</v>
      </c>
      <c r="G8" s="265"/>
      <c r="H8" s="79" t="s">
        <v>45</v>
      </c>
      <c r="I8" s="79" t="s">
        <v>42</v>
      </c>
      <c r="J8" s="79" t="s">
        <v>48</v>
      </c>
      <c r="K8" s="79" t="s">
        <v>46</v>
      </c>
      <c r="L8" s="265"/>
      <c r="M8" s="79" t="s">
        <v>45</v>
      </c>
      <c r="N8" s="79" t="s">
        <v>42</v>
      </c>
      <c r="O8" s="79" t="s">
        <v>48</v>
      </c>
      <c r="P8" s="80" t="s">
        <v>46</v>
      </c>
    </row>
    <row r="9" spans="1:17" s="84" customFormat="1" ht="12">
      <c r="A9" s="81">
        <v>1</v>
      </c>
      <c r="B9" s="127">
        <v>2</v>
      </c>
      <c r="C9" s="130">
        <v>3</v>
      </c>
      <c r="D9" s="127">
        <v>4</v>
      </c>
      <c r="E9" s="130">
        <v>5</v>
      </c>
      <c r="F9" s="127">
        <v>6</v>
      </c>
      <c r="G9" s="130">
        <v>7</v>
      </c>
      <c r="H9" s="127">
        <v>8</v>
      </c>
      <c r="I9" s="130">
        <v>9</v>
      </c>
      <c r="J9" s="127">
        <v>10</v>
      </c>
      <c r="K9" s="130">
        <v>11</v>
      </c>
      <c r="L9" s="127">
        <v>12</v>
      </c>
      <c r="M9" s="130">
        <v>13</v>
      </c>
      <c r="N9" s="127">
        <v>14</v>
      </c>
      <c r="O9" s="130">
        <v>15</v>
      </c>
      <c r="P9" s="128">
        <v>16</v>
      </c>
    </row>
    <row r="10" spans="1:17" s="98" customFormat="1" ht="21.9" customHeight="1">
      <c r="A10" s="96"/>
      <c r="B10" s="131" t="s">
        <v>44</v>
      </c>
      <c r="C10" s="131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7" s="34" customFormat="1">
      <c r="A11" s="15" t="s">
        <v>6</v>
      </c>
      <c r="B11" s="161">
        <v>8.3999201719921697</v>
      </c>
      <c r="C11" s="161">
        <v>4.7929568830735096</v>
      </c>
      <c r="D11" s="161">
        <v>8.5212025777560498</v>
      </c>
      <c r="E11" s="161">
        <v>5.48052535051358</v>
      </c>
      <c r="F11" s="161">
        <v>1.9457982825680999</v>
      </c>
      <c r="G11" s="161">
        <v>9.6046778152359806</v>
      </c>
      <c r="H11" s="161">
        <v>4.7972045721825998</v>
      </c>
      <c r="I11" s="161">
        <v>9.7824784619768508</v>
      </c>
      <c r="J11" s="161">
        <v>11.5890007385812</v>
      </c>
      <c r="K11" s="161">
        <v>12.584578810966701</v>
      </c>
      <c r="L11" s="161">
        <v>0.81583923845713102</v>
      </c>
      <c r="M11" s="161">
        <v>7.5364985625715003E-2</v>
      </c>
      <c r="N11" s="161">
        <v>0.81314507206493702</v>
      </c>
      <c r="O11" s="161">
        <v>1.7580984155423001</v>
      </c>
      <c r="P11" s="161">
        <v>0.15</v>
      </c>
      <c r="Q11" s="161"/>
    </row>
    <row r="12" spans="1:17" s="34" customFormat="1" ht="27.6">
      <c r="A12" s="35" t="s">
        <v>9</v>
      </c>
      <c r="B12" s="103" t="s">
        <v>100</v>
      </c>
      <c r="C12" s="103" t="s">
        <v>100</v>
      </c>
      <c r="D12" s="103" t="s">
        <v>100</v>
      </c>
      <c r="E12" s="103" t="s">
        <v>100</v>
      </c>
      <c r="F12" s="103" t="s">
        <v>100</v>
      </c>
      <c r="G12" s="103" t="s">
        <v>100</v>
      </c>
      <c r="H12" s="103" t="s">
        <v>100</v>
      </c>
      <c r="I12" s="103" t="s">
        <v>100</v>
      </c>
      <c r="J12" s="103" t="s">
        <v>100</v>
      </c>
      <c r="K12" s="103" t="s">
        <v>100</v>
      </c>
      <c r="L12" s="103" t="s">
        <v>100</v>
      </c>
      <c r="M12" s="103" t="s">
        <v>100</v>
      </c>
      <c r="N12" s="103" t="s">
        <v>100</v>
      </c>
      <c r="O12" s="103" t="s">
        <v>100</v>
      </c>
      <c r="P12" s="103" t="s">
        <v>100</v>
      </c>
      <c r="Q12" s="103"/>
    </row>
    <row r="13" spans="1:17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7" s="34" customFormat="1">
      <c r="A14" s="37" t="s">
        <v>11</v>
      </c>
      <c r="B14" s="103">
        <v>10.2053082982237</v>
      </c>
      <c r="C14" s="103">
        <v>4.69206419316333</v>
      </c>
      <c r="D14" s="103">
        <v>10.434081901151499</v>
      </c>
      <c r="E14" s="103">
        <v>11.3397768906874</v>
      </c>
      <c r="F14" s="103">
        <v>0</v>
      </c>
      <c r="G14" s="103">
        <v>10.5808065591134</v>
      </c>
      <c r="H14" s="103">
        <v>4.6920642014084901</v>
      </c>
      <c r="I14" s="103">
        <v>10.8360390609863</v>
      </c>
      <c r="J14" s="103">
        <v>11.3397768906874</v>
      </c>
      <c r="K14" s="103">
        <v>0</v>
      </c>
      <c r="L14" s="103">
        <v>1.2676270719149101</v>
      </c>
      <c r="M14" s="103">
        <v>1.2800000000000001E-2</v>
      </c>
      <c r="N14" s="103">
        <v>1.2676270741026801</v>
      </c>
      <c r="O14" s="103">
        <v>0</v>
      </c>
      <c r="P14" s="103">
        <v>0</v>
      </c>
      <c r="Q14" s="103"/>
    </row>
    <row r="15" spans="1:17" s="34" customFormat="1">
      <c r="A15" s="37" t="s">
        <v>12</v>
      </c>
      <c r="B15" s="103">
        <v>10.981040713247101</v>
      </c>
      <c r="C15" s="103">
        <v>7.0385871682345096</v>
      </c>
      <c r="D15" s="103">
        <v>11.046308082052301</v>
      </c>
      <c r="E15" s="103">
        <v>8.5625</v>
      </c>
      <c r="F15" s="103">
        <v>0</v>
      </c>
      <c r="G15" s="103">
        <v>11.304900687257801</v>
      </c>
      <c r="H15" s="103">
        <v>7.0766418533352704</v>
      </c>
      <c r="I15" s="103">
        <v>11.3768262107687</v>
      </c>
      <c r="J15" s="103">
        <v>8.5625</v>
      </c>
      <c r="K15" s="103">
        <v>0</v>
      </c>
      <c r="L15" s="103">
        <v>1.0488560454965099</v>
      </c>
      <c r="M15" s="103">
        <v>1.00000019093953E-2</v>
      </c>
      <c r="N15" s="103">
        <v>1.0517484676453499</v>
      </c>
      <c r="O15" s="103">
        <v>0</v>
      </c>
      <c r="P15" s="103">
        <v>0</v>
      </c>
      <c r="Q15" s="103"/>
    </row>
    <row r="16" spans="1:17" s="28" customFormat="1">
      <c r="A16" s="37" t="s">
        <v>13</v>
      </c>
      <c r="B16" s="103">
        <v>9.50716950934906</v>
      </c>
      <c r="C16" s="103">
        <v>4.8572676032860604</v>
      </c>
      <c r="D16" s="103">
        <v>9.5824358423649407</v>
      </c>
      <c r="E16" s="103">
        <v>10.8136505468363</v>
      </c>
      <c r="F16" s="103">
        <v>0</v>
      </c>
      <c r="G16" s="103">
        <v>10.844685242685101</v>
      </c>
      <c r="H16" s="103">
        <v>4.9054125280923904</v>
      </c>
      <c r="I16" s="103">
        <v>10.9542657327115</v>
      </c>
      <c r="J16" s="103">
        <v>10.8773291687335</v>
      </c>
      <c r="K16" s="103">
        <v>0</v>
      </c>
      <c r="L16" s="103">
        <v>0.32644521837683699</v>
      </c>
      <c r="M16" s="103">
        <v>1.00022967896191E-2</v>
      </c>
      <c r="N16" s="103">
        <v>0.326828935291677</v>
      </c>
      <c r="O16" s="103">
        <v>1.3</v>
      </c>
      <c r="P16" s="103">
        <v>0</v>
      </c>
      <c r="Q16" s="103"/>
    </row>
    <row r="17" spans="1:17" s="28" customFormat="1">
      <c r="A17" s="37" t="s">
        <v>14</v>
      </c>
      <c r="B17" s="103">
        <v>9.6317848782197704</v>
      </c>
      <c r="C17" s="103">
        <v>5.9444452463086197</v>
      </c>
      <c r="D17" s="103">
        <v>9.6451532325999008</v>
      </c>
      <c r="E17" s="103">
        <v>9</v>
      </c>
      <c r="F17" s="103">
        <v>5</v>
      </c>
      <c r="G17" s="103">
        <v>9.6594826900457207</v>
      </c>
      <c r="H17" s="103">
        <v>5.9444452463086197</v>
      </c>
      <c r="I17" s="103">
        <v>9.6730000871908199</v>
      </c>
      <c r="J17" s="103">
        <v>9</v>
      </c>
      <c r="K17" s="103">
        <v>5</v>
      </c>
      <c r="L17" s="103">
        <v>1.9</v>
      </c>
      <c r="M17" s="103">
        <v>0</v>
      </c>
      <c r="N17" s="103">
        <v>1.9</v>
      </c>
      <c r="O17" s="103">
        <v>0</v>
      </c>
      <c r="P17" s="103">
        <v>0</v>
      </c>
      <c r="Q17" s="103"/>
    </row>
    <row r="18" spans="1:17" s="28" customFormat="1">
      <c r="A18" s="37" t="s">
        <v>15</v>
      </c>
      <c r="B18" s="103">
        <v>8.7758450534961199</v>
      </c>
      <c r="C18" s="103">
        <v>3.4878711419731498</v>
      </c>
      <c r="D18" s="103">
        <v>8.9181251272550508</v>
      </c>
      <c r="E18" s="103">
        <v>16.593023255814</v>
      </c>
      <c r="F18" s="103">
        <v>0</v>
      </c>
      <c r="G18" s="103">
        <v>9.2724824860912598</v>
      </c>
      <c r="H18" s="103">
        <v>3.4878717920192801</v>
      </c>
      <c r="I18" s="103">
        <v>9.4442600461884698</v>
      </c>
      <c r="J18" s="103">
        <v>16.593023255814</v>
      </c>
      <c r="K18" s="103">
        <v>0</v>
      </c>
      <c r="L18" s="103">
        <v>2.50860224494541</v>
      </c>
      <c r="M18" s="103">
        <v>1.00169314381271E-2</v>
      </c>
      <c r="N18" s="103">
        <v>2.5086024335386101</v>
      </c>
      <c r="O18" s="103">
        <v>0</v>
      </c>
      <c r="P18" s="103">
        <v>0</v>
      </c>
      <c r="Q18" s="103"/>
    </row>
    <row r="19" spans="1:17" s="28" customFormat="1">
      <c r="A19" s="37" t="s">
        <v>16</v>
      </c>
      <c r="B19" s="103">
        <v>8.5581157038109694</v>
      </c>
      <c r="C19" s="103">
        <v>4.3717895710189802</v>
      </c>
      <c r="D19" s="103">
        <v>8.6333110929807901</v>
      </c>
      <c r="E19" s="103">
        <v>0</v>
      </c>
      <c r="F19" s="103">
        <v>0</v>
      </c>
      <c r="G19" s="103">
        <v>8.8563870072373998</v>
      </c>
      <c r="H19" s="103">
        <v>4.5225810006565998</v>
      </c>
      <c r="I19" s="103">
        <v>8.9342965305344197</v>
      </c>
      <c r="J19" s="103">
        <v>0</v>
      </c>
      <c r="K19" s="103">
        <v>0</v>
      </c>
      <c r="L19" s="103">
        <v>0.21273253481691501</v>
      </c>
      <c r="M19" s="103">
        <v>4.9999406060331202E-2</v>
      </c>
      <c r="N19" s="103">
        <v>0.21558722661638599</v>
      </c>
      <c r="O19" s="103">
        <v>0</v>
      </c>
      <c r="P19" s="103">
        <v>0</v>
      </c>
      <c r="Q19" s="103"/>
    </row>
    <row r="20" spans="1:17" s="28" customFormat="1">
      <c r="A20" s="37" t="s">
        <v>17</v>
      </c>
      <c r="B20" s="103">
        <v>10.315718609538401</v>
      </c>
      <c r="C20" s="103">
        <v>3.5068134891354799</v>
      </c>
      <c r="D20" s="103">
        <v>10.392708327976001</v>
      </c>
      <c r="E20" s="103">
        <v>3.8957015314533798</v>
      </c>
      <c r="F20" s="103">
        <v>0</v>
      </c>
      <c r="G20" s="103">
        <v>10.870647946236</v>
      </c>
      <c r="H20" s="103">
        <v>3.5068137366688501</v>
      </c>
      <c r="I20" s="103">
        <v>10.9588294735</v>
      </c>
      <c r="J20" s="103">
        <v>11.5</v>
      </c>
      <c r="K20" s="103">
        <v>0</v>
      </c>
      <c r="L20" s="103">
        <v>0.82032256484171995</v>
      </c>
      <c r="M20" s="103">
        <v>8.0483350151362293E-3</v>
      </c>
      <c r="N20" s="103">
        <v>0.82033174581655899</v>
      </c>
      <c r="O20" s="103">
        <v>0.01</v>
      </c>
      <c r="P20" s="103">
        <v>0</v>
      </c>
      <c r="Q20" s="103"/>
    </row>
    <row r="21" spans="1:17" s="28" customFormat="1">
      <c r="A21" s="37" t="s">
        <v>18</v>
      </c>
      <c r="B21" s="103">
        <v>10.1106634711329</v>
      </c>
      <c r="C21" s="103">
        <v>6.3734049797446097</v>
      </c>
      <c r="D21" s="103">
        <v>10.3120384826506</v>
      </c>
      <c r="E21" s="103">
        <v>9</v>
      </c>
      <c r="F21" s="103">
        <v>0</v>
      </c>
      <c r="G21" s="103">
        <v>10.280787086328401</v>
      </c>
      <c r="H21" s="103">
        <v>6.3734154668428804</v>
      </c>
      <c r="I21" s="103">
        <v>10.495600378730201</v>
      </c>
      <c r="J21" s="103">
        <v>9</v>
      </c>
      <c r="K21" s="103">
        <v>0</v>
      </c>
      <c r="L21" s="103">
        <v>1.0943307949499299</v>
      </c>
      <c r="M21" s="103">
        <v>9.9739551557524897E-2</v>
      </c>
      <c r="N21" s="103">
        <v>1.0943353665270299</v>
      </c>
      <c r="O21" s="103">
        <v>0</v>
      </c>
      <c r="P21" s="103">
        <v>0</v>
      </c>
      <c r="Q21" s="103"/>
    </row>
    <row r="22" spans="1:17" s="28" customFormat="1">
      <c r="A22" s="37" t="s">
        <v>19</v>
      </c>
      <c r="B22" s="103">
        <v>8.0134698850503092</v>
      </c>
      <c r="C22" s="103">
        <v>4.2066940812644598</v>
      </c>
      <c r="D22" s="103">
        <v>8.1396136142853095</v>
      </c>
      <c r="E22" s="103">
        <v>5.3925069118395603</v>
      </c>
      <c r="F22" s="103">
        <v>1.9211755058128701</v>
      </c>
      <c r="G22" s="103">
        <v>9.3173227886948897</v>
      </c>
      <c r="H22" s="103">
        <v>4.2084443918505299</v>
      </c>
      <c r="I22" s="103">
        <v>9.5063414229114205</v>
      </c>
      <c r="J22" s="103">
        <v>11.942596078242</v>
      </c>
      <c r="K22" s="103">
        <v>13.104134794437099</v>
      </c>
      <c r="L22" s="103">
        <v>0.85146860113113298</v>
      </c>
      <c r="M22" s="103">
        <v>0.19328547315119901</v>
      </c>
      <c r="N22" s="103">
        <v>0.849574626562557</v>
      </c>
      <c r="O22" s="103">
        <v>1.7099379742540199</v>
      </c>
      <c r="P22" s="103">
        <v>0.15</v>
      </c>
      <c r="Q22" s="103"/>
    </row>
    <row r="23" spans="1:17" s="28" customFormat="1">
      <c r="A23" s="20" t="s">
        <v>20</v>
      </c>
      <c r="B23" s="103">
        <v>3.6312027847202999</v>
      </c>
      <c r="C23" s="103">
        <v>4.4452755988740202</v>
      </c>
      <c r="D23" s="103">
        <v>3.5817942533288498</v>
      </c>
      <c r="E23" s="103">
        <v>8.25</v>
      </c>
      <c r="F23" s="103">
        <v>0</v>
      </c>
      <c r="G23" s="103">
        <v>8.4450704680780895</v>
      </c>
      <c r="H23" s="103">
        <v>4.4452756041883799</v>
      </c>
      <c r="I23" s="103">
        <v>9.0915532692186503</v>
      </c>
      <c r="J23" s="103">
        <v>8.25</v>
      </c>
      <c r="K23" s="103">
        <v>0</v>
      </c>
      <c r="L23" s="103">
        <v>0.310694867889105</v>
      </c>
      <c r="M23" s="103">
        <v>0</v>
      </c>
      <c r="N23" s="103">
        <v>0.31069486792474499</v>
      </c>
      <c r="O23" s="103">
        <v>0</v>
      </c>
      <c r="P23" s="103">
        <v>0</v>
      </c>
      <c r="Q23" s="103"/>
    </row>
    <row r="24" spans="1:17" s="28" customFormat="1">
      <c r="A24" s="20" t="s">
        <v>21</v>
      </c>
      <c r="B24" s="103">
        <v>3.4409555628654198</v>
      </c>
      <c r="C24" s="103">
        <v>0</v>
      </c>
      <c r="D24" s="103">
        <v>3.4409555628654198</v>
      </c>
      <c r="E24" s="103">
        <v>0</v>
      </c>
      <c r="F24" s="103">
        <v>0</v>
      </c>
      <c r="G24" s="103">
        <v>3.4409555628654198</v>
      </c>
      <c r="H24" s="103">
        <v>0</v>
      </c>
      <c r="I24" s="103">
        <v>3.4409555628654198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103"/>
    </row>
    <row r="25" spans="1:17" s="28" customFormat="1">
      <c r="A25" s="20" t="s">
        <v>22</v>
      </c>
      <c r="B25" s="103">
        <v>10.0330693920636</v>
      </c>
      <c r="C25" s="103">
        <v>8.5286534489371704</v>
      </c>
      <c r="D25" s="103">
        <v>10.1860126172114</v>
      </c>
      <c r="E25" s="103">
        <v>8.1907697815617304</v>
      </c>
      <c r="F25" s="103">
        <v>0</v>
      </c>
      <c r="G25" s="103">
        <v>10.810020832357401</v>
      </c>
      <c r="H25" s="103">
        <v>8.5286535727974506</v>
      </c>
      <c r="I25" s="103">
        <v>11.0625127219544</v>
      </c>
      <c r="J25" s="103">
        <v>8.1907697815617304</v>
      </c>
      <c r="K25" s="103">
        <v>0</v>
      </c>
      <c r="L25" s="103">
        <v>0.31503302848526399</v>
      </c>
      <c r="M25" s="103">
        <v>1.03286534926471E-2</v>
      </c>
      <c r="N25" s="103">
        <v>0.31503303399674898</v>
      </c>
      <c r="O25" s="103">
        <v>0</v>
      </c>
      <c r="P25" s="103">
        <v>0</v>
      </c>
      <c r="Q25" s="103"/>
    </row>
    <row r="26" spans="1:17" s="28" customFormat="1">
      <c r="A26" s="20" t="s">
        <v>23</v>
      </c>
      <c r="B26" s="103">
        <v>8.1289786646604796</v>
      </c>
      <c r="C26" s="103">
        <v>3.3854784229486299</v>
      </c>
      <c r="D26" s="103">
        <v>8.6781751171659405</v>
      </c>
      <c r="E26" s="103">
        <v>7.29536114672716</v>
      </c>
      <c r="F26" s="103">
        <v>0</v>
      </c>
      <c r="G26" s="103">
        <v>9.3313577201698799</v>
      </c>
      <c r="H26" s="103">
        <v>3.3854784813926599</v>
      </c>
      <c r="I26" s="103">
        <v>10.171579970270599</v>
      </c>
      <c r="J26" s="103">
        <v>7.29536114672716</v>
      </c>
      <c r="K26" s="103">
        <v>0</v>
      </c>
      <c r="L26" s="103">
        <v>1.8265022340066099</v>
      </c>
      <c r="M26" s="103">
        <v>9.6450602409638604E-3</v>
      </c>
      <c r="N26" s="103">
        <v>1.82650225431119</v>
      </c>
      <c r="O26" s="103">
        <v>0</v>
      </c>
      <c r="P26" s="103">
        <v>0</v>
      </c>
      <c r="Q26" s="103"/>
    </row>
    <row r="27" spans="1:17" s="28" customFormat="1">
      <c r="A27" s="20" t="s">
        <v>24</v>
      </c>
      <c r="B27" s="103">
        <v>8.1998277266352702</v>
      </c>
      <c r="C27" s="103">
        <v>7.2020175416604904</v>
      </c>
      <c r="D27" s="103">
        <v>8.2163316563559601</v>
      </c>
      <c r="E27" s="103">
        <v>12.1503886888863</v>
      </c>
      <c r="F27" s="103">
        <v>4</v>
      </c>
      <c r="G27" s="103">
        <v>9.0557691338667095</v>
      </c>
      <c r="H27" s="103">
        <v>7.2020182596555902</v>
      </c>
      <c r="I27" s="103">
        <v>9.0921642998807108</v>
      </c>
      <c r="J27" s="103">
        <v>12.1503886888863</v>
      </c>
      <c r="K27" s="103">
        <v>4</v>
      </c>
      <c r="L27" s="103">
        <v>1.69875661693077</v>
      </c>
      <c r="M27" s="103">
        <v>9.6386937159821905E-3</v>
      </c>
      <c r="N27" s="103">
        <v>1.69875664220857</v>
      </c>
      <c r="O27" s="103">
        <v>0</v>
      </c>
      <c r="P27" s="103">
        <v>0</v>
      </c>
      <c r="Q27" s="103"/>
    </row>
    <row r="28" spans="1:17" s="28" customFormat="1">
      <c r="A28" s="20" t="s">
        <v>25</v>
      </c>
      <c r="B28" s="103">
        <v>9.9143778619374494</v>
      </c>
      <c r="C28" s="103">
        <v>4.2843359479198702</v>
      </c>
      <c r="D28" s="103">
        <v>9.9804338574088494</v>
      </c>
      <c r="E28" s="103">
        <v>2.86565697349686</v>
      </c>
      <c r="F28" s="103">
        <v>0</v>
      </c>
      <c r="G28" s="103">
        <v>10.031114583833901</v>
      </c>
      <c r="H28" s="103">
        <v>4.2843359523008697</v>
      </c>
      <c r="I28" s="103">
        <v>10.0858731572715</v>
      </c>
      <c r="J28" s="103">
        <v>10.4864864864865</v>
      </c>
      <c r="K28" s="103">
        <v>0</v>
      </c>
      <c r="L28" s="103">
        <v>1.74582528360959</v>
      </c>
      <c r="M28" s="103">
        <v>0</v>
      </c>
      <c r="N28" s="103">
        <v>1.5812935168934701</v>
      </c>
      <c r="O28" s="103">
        <v>2.8481999999999998</v>
      </c>
      <c r="P28" s="103">
        <v>0</v>
      </c>
      <c r="Q28" s="103"/>
    </row>
    <row r="29" spans="1:17" s="28" customFormat="1">
      <c r="A29" s="20" t="s">
        <v>26</v>
      </c>
      <c r="B29" s="103">
        <v>9.1492043192086694</v>
      </c>
      <c r="C29" s="103">
        <v>9.4991194515249209</v>
      </c>
      <c r="D29" s="103">
        <v>9.1185652694703894</v>
      </c>
      <c r="E29" s="103">
        <v>0</v>
      </c>
      <c r="F29" s="103">
        <v>0</v>
      </c>
      <c r="G29" s="103">
        <v>9.6610124590311894</v>
      </c>
      <c r="H29" s="103">
        <v>9.5348836064542599</v>
      </c>
      <c r="I29" s="103">
        <v>9.6728005995504898</v>
      </c>
      <c r="J29" s="103">
        <v>0</v>
      </c>
      <c r="K29" s="103">
        <v>0</v>
      </c>
      <c r="L29" s="103">
        <v>1.34966744246126</v>
      </c>
      <c r="M29" s="103">
        <v>9.9999964038206997E-3</v>
      </c>
      <c r="N29" s="103">
        <v>1.3562765908157</v>
      </c>
      <c r="O29" s="103">
        <v>0</v>
      </c>
      <c r="P29" s="103">
        <v>0</v>
      </c>
      <c r="Q29" s="103"/>
    </row>
    <row r="30" spans="1:17" s="28" customFormat="1">
      <c r="A30" s="20" t="s">
        <v>27</v>
      </c>
      <c r="B30" s="103">
        <v>6.6817823309270699</v>
      </c>
      <c r="C30" s="103">
        <v>3.9327144154175202</v>
      </c>
      <c r="D30" s="103">
        <v>6.79436574696983</v>
      </c>
      <c r="E30" s="103">
        <v>0</v>
      </c>
      <c r="F30" s="103">
        <v>8</v>
      </c>
      <c r="G30" s="103">
        <v>9.2522754785096097</v>
      </c>
      <c r="H30" s="103">
        <v>3.9327144154175202</v>
      </c>
      <c r="I30" s="103">
        <v>9.5677184775562107</v>
      </c>
      <c r="J30" s="103">
        <v>0</v>
      </c>
      <c r="K30" s="103">
        <v>8</v>
      </c>
      <c r="L30" s="103">
        <v>0.59864259723207003</v>
      </c>
      <c r="M30" s="103">
        <v>0</v>
      </c>
      <c r="N30" s="103">
        <v>0.59864259723207003</v>
      </c>
      <c r="O30" s="103">
        <v>0</v>
      </c>
      <c r="P30" s="103">
        <v>0</v>
      </c>
      <c r="Q30" s="103"/>
    </row>
    <row r="31" spans="1:17" s="28" customFormat="1">
      <c r="A31" s="20" t="s">
        <v>28</v>
      </c>
      <c r="B31" s="103">
        <v>9.8501601675209098</v>
      </c>
      <c r="C31" s="103">
        <v>8.9134147045781003</v>
      </c>
      <c r="D31" s="103">
        <v>10.0688730665169</v>
      </c>
      <c r="E31" s="103">
        <v>0.45768891131884998</v>
      </c>
      <c r="F31" s="103">
        <v>0</v>
      </c>
      <c r="G31" s="103">
        <v>10.024175272934899</v>
      </c>
      <c r="H31" s="103">
        <v>8.9134147045781003</v>
      </c>
      <c r="I31" s="103">
        <v>10.12554720782</v>
      </c>
      <c r="J31" s="103">
        <v>9</v>
      </c>
      <c r="K31" s="103">
        <v>0</v>
      </c>
      <c r="L31" s="103">
        <v>0.25423490709490099</v>
      </c>
      <c r="M31" s="103">
        <v>0</v>
      </c>
      <c r="N31" s="103">
        <v>0.60945942782076801</v>
      </c>
      <c r="O31" s="103">
        <v>0.1</v>
      </c>
      <c r="P31" s="103">
        <v>0</v>
      </c>
      <c r="Q31" s="103"/>
    </row>
    <row r="32" spans="1:17" s="28" customFormat="1">
      <c r="A32" s="20" t="s">
        <v>29</v>
      </c>
      <c r="B32" s="103">
        <v>9.6087320821462594</v>
      </c>
      <c r="C32" s="103">
        <v>5.1290195056526997</v>
      </c>
      <c r="D32" s="103">
        <v>9.8747831647736994</v>
      </c>
      <c r="E32" s="103">
        <v>7.98726163113328</v>
      </c>
      <c r="F32" s="103">
        <v>0</v>
      </c>
      <c r="G32" s="103">
        <v>10.3310074650662</v>
      </c>
      <c r="H32" s="103">
        <v>5.1475321658692001</v>
      </c>
      <c r="I32" s="103">
        <v>10.657937608112899</v>
      </c>
      <c r="J32" s="103">
        <v>9.6584874430083296</v>
      </c>
      <c r="K32" s="103">
        <v>0</v>
      </c>
      <c r="L32" s="103">
        <v>0.400778916287996</v>
      </c>
      <c r="M32" s="103">
        <v>1.0034542057983001E-2</v>
      </c>
      <c r="N32" s="103">
        <v>0.39026900586477398</v>
      </c>
      <c r="O32" s="103">
        <v>1.6006</v>
      </c>
      <c r="P32" s="103">
        <v>0</v>
      </c>
      <c r="Q32" s="103"/>
    </row>
    <row r="33" spans="1:17" s="28" customFormat="1">
      <c r="A33" s="20" t="s">
        <v>30</v>
      </c>
      <c r="B33" s="103">
        <v>9.5918325790246008</v>
      </c>
      <c r="C33" s="103">
        <v>2.7169539743626401</v>
      </c>
      <c r="D33" s="103">
        <v>9.6763470632574506</v>
      </c>
      <c r="E33" s="103">
        <v>8.85</v>
      </c>
      <c r="F33" s="103">
        <v>0</v>
      </c>
      <c r="G33" s="103">
        <v>9.6843306195173806</v>
      </c>
      <c r="H33" s="103">
        <v>2.7169644954785999</v>
      </c>
      <c r="I33" s="103">
        <v>9.7710413861280099</v>
      </c>
      <c r="J33" s="103">
        <v>8.85</v>
      </c>
      <c r="K33" s="103">
        <v>0</v>
      </c>
      <c r="L33" s="103">
        <v>1.4999938264174599</v>
      </c>
      <c r="M33" s="103">
        <v>1.02079289131921E-2</v>
      </c>
      <c r="N33" s="103">
        <v>1.5</v>
      </c>
      <c r="O33" s="103">
        <v>0</v>
      </c>
      <c r="P33" s="103">
        <v>0</v>
      </c>
      <c r="Q33" s="103"/>
    </row>
    <row r="34" spans="1:17" s="28" customFormat="1">
      <c r="A34" s="20" t="s">
        <v>31</v>
      </c>
      <c r="B34" s="103">
        <v>8.9702683310685192</v>
      </c>
      <c r="C34" s="103">
        <v>4.2426901588982702</v>
      </c>
      <c r="D34" s="103">
        <v>9.1712381897762896</v>
      </c>
      <c r="E34" s="103">
        <v>8.9377958019156303</v>
      </c>
      <c r="F34" s="103">
        <v>0</v>
      </c>
      <c r="G34" s="103">
        <v>9.4066185180484094</v>
      </c>
      <c r="H34" s="103">
        <v>4.2426901588982702</v>
      </c>
      <c r="I34" s="103">
        <v>9.6388717605460901</v>
      </c>
      <c r="J34" s="103">
        <v>8.9377958019156303</v>
      </c>
      <c r="K34" s="103">
        <v>0</v>
      </c>
      <c r="L34" s="103">
        <v>0.97637526470082003</v>
      </c>
      <c r="M34" s="103">
        <v>0</v>
      </c>
      <c r="N34" s="103">
        <v>0.97637526470082003</v>
      </c>
      <c r="O34" s="103">
        <v>0</v>
      </c>
      <c r="P34" s="103">
        <v>0</v>
      </c>
      <c r="Q34" s="103"/>
    </row>
    <row r="35" spans="1:17" s="28" customFormat="1">
      <c r="A35" s="20" t="s">
        <v>32</v>
      </c>
      <c r="B35" s="103">
        <v>9.8873892923098108</v>
      </c>
      <c r="C35" s="103">
        <v>3.1891516815297498</v>
      </c>
      <c r="D35" s="103">
        <v>10.082489062569399</v>
      </c>
      <c r="E35" s="103">
        <v>8.9706405693950195</v>
      </c>
      <c r="F35" s="103">
        <v>0</v>
      </c>
      <c r="G35" s="103">
        <v>10.2656496634497</v>
      </c>
      <c r="H35" s="103">
        <v>3.1891524216086999</v>
      </c>
      <c r="I35" s="103">
        <v>10.481608697145401</v>
      </c>
      <c r="J35" s="103">
        <v>8.9706405693950195</v>
      </c>
      <c r="K35" s="103">
        <v>0</v>
      </c>
      <c r="L35" s="103">
        <v>1.5369988195122599</v>
      </c>
      <c r="M35" s="103">
        <v>9.9305463576158902E-3</v>
      </c>
      <c r="N35" s="103">
        <v>1.53699905087032</v>
      </c>
      <c r="O35" s="103">
        <v>0</v>
      </c>
      <c r="P35" s="103">
        <v>0</v>
      </c>
      <c r="Q35" s="103"/>
    </row>
    <row r="36" spans="1:17" s="28" customFormat="1">
      <c r="A36" s="20" t="s">
        <v>33</v>
      </c>
      <c r="B36" s="103">
        <v>8.8787241383664295</v>
      </c>
      <c r="C36" s="103">
        <v>4.8081218039494296</v>
      </c>
      <c r="D36" s="103">
        <v>9.0118186077791993</v>
      </c>
      <c r="E36" s="103">
        <v>9</v>
      </c>
      <c r="F36" s="103">
        <v>0</v>
      </c>
      <c r="G36" s="103">
        <v>9.5722103478063492</v>
      </c>
      <c r="H36" s="103">
        <v>4.8081218039494296</v>
      </c>
      <c r="I36" s="103">
        <v>9.7411674638984902</v>
      </c>
      <c r="J36" s="103">
        <v>9</v>
      </c>
      <c r="K36" s="103">
        <v>0</v>
      </c>
      <c r="L36" s="103">
        <v>0.32548193289133798</v>
      </c>
      <c r="M36" s="103">
        <v>0</v>
      </c>
      <c r="N36" s="103">
        <v>0.32548193289133798</v>
      </c>
      <c r="O36" s="103">
        <v>0</v>
      </c>
      <c r="P36" s="103">
        <v>0</v>
      </c>
      <c r="Q36" s="103"/>
    </row>
    <row r="37" spans="1:17" s="28" customFormat="1">
      <c r="A37" s="20" t="s">
        <v>34</v>
      </c>
      <c r="B37" s="103">
        <v>8.3977951448918304</v>
      </c>
      <c r="C37" s="103">
        <v>3.9079873385791801</v>
      </c>
      <c r="D37" s="103">
        <v>8.6696085619526695</v>
      </c>
      <c r="E37" s="103">
        <v>8.2403846153846096</v>
      </c>
      <c r="F37" s="103">
        <v>5</v>
      </c>
      <c r="G37" s="103">
        <v>8.5539123034838696</v>
      </c>
      <c r="H37" s="103">
        <v>3.90798771932036</v>
      </c>
      <c r="I37" s="103">
        <v>8.8412514923019696</v>
      </c>
      <c r="J37" s="103">
        <v>8.2403846153846096</v>
      </c>
      <c r="K37" s="103">
        <v>5</v>
      </c>
      <c r="L37" s="103">
        <v>0.68282474127007797</v>
      </c>
      <c r="M37" s="103">
        <v>1.0200000000000001E-2</v>
      </c>
      <c r="N37" s="103">
        <v>0.68282492861777699</v>
      </c>
      <c r="O37" s="103">
        <v>0</v>
      </c>
      <c r="P37" s="103">
        <v>0</v>
      </c>
      <c r="Q37" s="103"/>
    </row>
    <row r="38" spans="1:17" s="101" customFormat="1" ht="6" customHeight="1">
      <c r="A38" s="10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1:17" s="87" customFormat="1" ht="15" customHeight="1">
      <c r="A39" s="274" t="s">
        <v>97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</row>
    <row r="40" spans="1:17" s="87" customFormat="1" ht="3.75" customHeight="1">
      <c r="A40" s="88"/>
    </row>
    <row r="41" spans="1:17" ht="26.25" customHeight="1">
      <c r="A41" s="273" t="s">
        <v>85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</row>
  </sheetData>
  <mergeCells count="14">
    <mergeCell ref="A41:P41"/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Q43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8.33203125" style="89" customWidth="1"/>
    <col min="2" max="4" width="9.109375" style="27"/>
    <col min="5" max="5" width="10" style="27" customWidth="1"/>
    <col min="6" max="9" width="9.109375" style="27"/>
    <col min="10" max="10" width="10" style="27" customWidth="1"/>
    <col min="11" max="14" width="9.109375" style="27"/>
    <col min="15" max="15" width="10" style="27" customWidth="1"/>
    <col min="16" max="239" width="9.109375" style="27"/>
    <col min="240" max="240" width="3" style="27" bestFit="1" customWidth="1"/>
    <col min="241" max="241" width="18.33203125" style="27" customWidth="1"/>
    <col min="242" max="244" width="9.109375" style="27"/>
    <col min="245" max="245" width="10" style="27" customWidth="1"/>
    <col min="246" max="249" width="9.109375" style="27"/>
    <col min="250" max="250" width="10" style="27" customWidth="1"/>
    <col min="251" max="254" width="9.109375" style="27"/>
    <col min="255" max="255" width="10" style="27" customWidth="1"/>
    <col min="256" max="495" width="9.109375" style="27"/>
    <col min="496" max="496" width="3" style="27" bestFit="1" customWidth="1"/>
    <col min="497" max="497" width="18.33203125" style="27" customWidth="1"/>
    <col min="498" max="500" width="9.109375" style="27"/>
    <col min="501" max="501" width="10" style="27" customWidth="1"/>
    <col min="502" max="505" width="9.109375" style="27"/>
    <col min="506" max="506" width="10" style="27" customWidth="1"/>
    <col min="507" max="510" width="9.109375" style="27"/>
    <col min="511" max="511" width="10" style="27" customWidth="1"/>
    <col min="512" max="751" width="9.109375" style="27"/>
    <col min="752" max="752" width="3" style="27" bestFit="1" customWidth="1"/>
    <col min="753" max="753" width="18.33203125" style="27" customWidth="1"/>
    <col min="754" max="756" width="9.109375" style="27"/>
    <col min="757" max="757" width="10" style="27" customWidth="1"/>
    <col min="758" max="761" width="9.109375" style="27"/>
    <col min="762" max="762" width="10" style="27" customWidth="1"/>
    <col min="763" max="766" width="9.109375" style="27"/>
    <col min="767" max="767" width="10" style="27" customWidth="1"/>
    <col min="768" max="1007" width="9.109375" style="27"/>
    <col min="1008" max="1008" width="3" style="27" bestFit="1" customWidth="1"/>
    <col min="1009" max="1009" width="18.33203125" style="27" customWidth="1"/>
    <col min="1010" max="1012" width="9.109375" style="27"/>
    <col min="1013" max="1013" width="10" style="27" customWidth="1"/>
    <col min="1014" max="1017" width="9.109375" style="27"/>
    <col min="1018" max="1018" width="10" style="27" customWidth="1"/>
    <col min="1019" max="1022" width="9.109375" style="27"/>
    <col min="1023" max="1023" width="10" style="27" customWidth="1"/>
    <col min="1024" max="1263" width="9.109375" style="27"/>
    <col min="1264" max="1264" width="3" style="27" bestFit="1" customWidth="1"/>
    <col min="1265" max="1265" width="18.33203125" style="27" customWidth="1"/>
    <col min="1266" max="1268" width="9.109375" style="27"/>
    <col min="1269" max="1269" width="10" style="27" customWidth="1"/>
    <col min="1270" max="1273" width="9.109375" style="27"/>
    <col min="1274" max="1274" width="10" style="27" customWidth="1"/>
    <col min="1275" max="1278" width="9.109375" style="27"/>
    <col min="1279" max="1279" width="10" style="27" customWidth="1"/>
    <col min="1280" max="1519" width="9.109375" style="27"/>
    <col min="1520" max="1520" width="3" style="27" bestFit="1" customWidth="1"/>
    <col min="1521" max="1521" width="18.33203125" style="27" customWidth="1"/>
    <col min="1522" max="1524" width="9.109375" style="27"/>
    <col min="1525" max="1525" width="10" style="27" customWidth="1"/>
    <col min="1526" max="1529" width="9.109375" style="27"/>
    <col min="1530" max="1530" width="10" style="27" customWidth="1"/>
    <col min="1531" max="1534" width="9.109375" style="27"/>
    <col min="1535" max="1535" width="10" style="27" customWidth="1"/>
    <col min="1536" max="1775" width="9.109375" style="27"/>
    <col min="1776" max="1776" width="3" style="27" bestFit="1" customWidth="1"/>
    <col min="1777" max="1777" width="18.33203125" style="27" customWidth="1"/>
    <col min="1778" max="1780" width="9.109375" style="27"/>
    <col min="1781" max="1781" width="10" style="27" customWidth="1"/>
    <col min="1782" max="1785" width="9.109375" style="27"/>
    <col min="1786" max="1786" width="10" style="27" customWidth="1"/>
    <col min="1787" max="1790" width="9.109375" style="27"/>
    <col min="1791" max="1791" width="10" style="27" customWidth="1"/>
    <col min="1792" max="2031" width="9.109375" style="27"/>
    <col min="2032" max="2032" width="3" style="27" bestFit="1" customWidth="1"/>
    <col min="2033" max="2033" width="18.33203125" style="27" customWidth="1"/>
    <col min="2034" max="2036" width="9.109375" style="27"/>
    <col min="2037" max="2037" width="10" style="27" customWidth="1"/>
    <col min="2038" max="2041" width="9.109375" style="27"/>
    <col min="2042" max="2042" width="10" style="27" customWidth="1"/>
    <col min="2043" max="2046" width="9.109375" style="27"/>
    <col min="2047" max="2047" width="10" style="27" customWidth="1"/>
    <col min="2048" max="2287" width="9.109375" style="27"/>
    <col min="2288" max="2288" width="3" style="27" bestFit="1" customWidth="1"/>
    <col min="2289" max="2289" width="18.33203125" style="27" customWidth="1"/>
    <col min="2290" max="2292" width="9.109375" style="27"/>
    <col min="2293" max="2293" width="10" style="27" customWidth="1"/>
    <col min="2294" max="2297" width="9.109375" style="27"/>
    <col min="2298" max="2298" width="10" style="27" customWidth="1"/>
    <col min="2299" max="2302" width="9.109375" style="27"/>
    <col min="2303" max="2303" width="10" style="27" customWidth="1"/>
    <col min="2304" max="2543" width="9.109375" style="27"/>
    <col min="2544" max="2544" width="3" style="27" bestFit="1" customWidth="1"/>
    <col min="2545" max="2545" width="18.33203125" style="27" customWidth="1"/>
    <col min="2546" max="2548" width="9.109375" style="27"/>
    <col min="2549" max="2549" width="10" style="27" customWidth="1"/>
    <col min="2550" max="2553" width="9.109375" style="27"/>
    <col min="2554" max="2554" width="10" style="27" customWidth="1"/>
    <col min="2555" max="2558" width="9.109375" style="27"/>
    <col min="2559" max="2559" width="10" style="27" customWidth="1"/>
    <col min="2560" max="2799" width="9.109375" style="27"/>
    <col min="2800" max="2800" width="3" style="27" bestFit="1" customWidth="1"/>
    <col min="2801" max="2801" width="18.33203125" style="27" customWidth="1"/>
    <col min="2802" max="2804" width="9.109375" style="27"/>
    <col min="2805" max="2805" width="10" style="27" customWidth="1"/>
    <col min="2806" max="2809" width="9.109375" style="27"/>
    <col min="2810" max="2810" width="10" style="27" customWidth="1"/>
    <col min="2811" max="2814" width="9.109375" style="27"/>
    <col min="2815" max="2815" width="10" style="27" customWidth="1"/>
    <col min="2816" max="3055" width="9.109375" style="27"/>
    <col min="3056" max="3056" width="3" style="27" bestFit="1" customWidth="1"/>
    <col min="3057" max="3057" width="18.33203125" style="27" customWidth="1"/>
    <col min="3058" max="3060" width="9.109375" style="27"/>
    <col min="3061" max="3061" width="10" style="27" customWidth="1"/>
    <col min="3062" max="3065" width="9.109375" style="27"/>
    <col min="3066" max="3066" width="10" style="27" customWidth="1"/>
    <col min="3067" max="3070" width="9.109375" style="27"/>
    <col min="3071" max="3071" width="10" style="27" customWidth="1"/>
    <col min="3072" max="3311" width="9.109375" style="27"/>
    <col min="3312" max="3312" width="3" style="27" bestFit="1" customWidth="1"/>
    <col min="3313" max="3313" width="18.33203125" style="27" customWidth="1"/>
    <col min="3314" max="3316" width="9.109375" style="27"/>
    <col min="3317" max="3317" width="10" style="27" customWidth="1"/>
    <col min="3318" max="3321" width="9.109375" style="27"/>
    <col min="3322" max="3322" width="10" style="27" customWidth="1"/>
    <col min="3323" max="3326" width="9.109375" style="27"/>
    <col min="3327" max="3327" width="10" style="27" customWidth="1"/>
    <col min="3328" max="3567" width="9.109375" style="27"/>
    <col min="3568" max="3568" width="3" style="27" bestFit="1" customWidth="1"/>
    <col min="3569" max="3569" width="18.33203125" style="27" customWidth="1"/>
    <col min="3570" max="3572" width="9.109375" style="27"/>
    <col min="3573" max="3573" width="10" style="27" customWidth="1"/>
    <col min="3574" max="3577" width="9.109375" style="27"/>
    <col min="3578" max="3578" width="10" style="27" customWidth="1"/>
    <col min="3579" max="3582" width="9.109375" style="27"/>
    <col min="3583" max="3583" width="10" style="27" customWidth="1"/>
    <col min="3584" max="3823" width="9.109375" style="27"/>
    <col min="3824" max="3824" width="3" style="27" bestFit="1" customWidth="1"/>
    <col min="3825" max="3825" width="18.33203125" style="27" customWidth="1"/>
    <col min="3826" max="3828" width="9.109375" style="27"/>
    <col min="3829" max="3829" width="10" style="27" customWidth="1"/>
    <col min="3830" max="3833" width="9.109375" style="27"/>
    <col min="3834" max="3834" width="10" style="27" customWidth="1"/>
    <col min="3835" max="3838" width="9.109375" style="27"/>
    <col min="3839" max="3839" width="10" style="27" customWidth="1"/>
    <col min="3840" max="4079" width="9.109375" style="27"/>
    <col min="4080" max="4080" width="3" style="27" bestFit="1" customWidth="1"/>
    <col min="4081" max="4081" width="18.33203125" style="27" customWidth="1"/>
    <col min="4082" max="4084" width="9.109375" style="27"/>
    <col min="4085" max="4085" width="10" style="27" customWidth="1"/>
    <col min="4086" max="4089" width="9.109375" style="27"/>
    <col min="4090" max="4090" width="10" style="27" customWidth="1"/>
    <col min="4091" max="4094" width="9.109375" style="27"/>
    <col min="4095" max="4095" width="10" style="27" customWidth="1"/>
    <col min="4096" max="4335" width="9.109375" style="27"/>
    <col min="4336" max="4336" width="3" style="27" bestFit="1" customWidth="1"/>
    <col min="4337" max="4337" width="18.33203125" style="27" customWidth="1"/>
    <col min="4338" max="4340" width="9.109375" style="27"/>
    <col min="4341" max="4341" width="10" style="27" customWidth="1"/>
    <col min="4342" max="4345" width="9.109375" style="27"/>
    <col min="4346" max="4346" width="10" style="27" customWidth="1"/>
    <col min="4347" max="4350" width="9.109375" style="27"/>
    <col min="4351" max="4351" width="10" style="27" customWidth="1"/>
    <col min="4352" max="4591" width="9.109375" style="27"/>
    <col min="4592" max="4592" width="3" style="27" bestFit="1" customWidth="1"/>
    <col min="4593" max="4593" width="18.33203125" style="27" customWidth="1"/>
    <col min="4594" max="4596" width="9.109375" style="27"/>
    <col min="4597" max="4597" width="10" style="27" customWidth="1"/>
    <col min="4598" max="4601" width="9.109375" style="27"/>
    <col min="4602" max="4602" width="10" style="27" customWidth="1"/>
    <col min="4603" max="4606" width="9.109375" style="27"/>
    <col min="4607" max="4607" width="10" style="27" customWidth="1"/>
    <col min="4608" max="4847" width="9.109375" style="27"/>
    <col min="4848" max="4848" width="3" style="27" bestFit="1" customWidth="1"/>
    <col min="4849" max="4849" width="18.33203125" style="27" customWidth="1"/>
    <col min="4850" max="4852" width="9.109375" style="27"/>
    <col min="4853" max="4853" width="10" style="27" customWidth="1"/>
    <col min="4854" max="4857" width="9.109375" style="27"/>
    <col min="4858" max="4858" width="10" style="27" customWidth="1"/>
    <col min="4859" max="4862" width="9.109375" style="27"/>
    <col min="4863" max="4863" width="10" style="27" customWidth="1"/>
    <col min="4864" max="5103" width="9.109375" style="27"/>
    <col min="5104" max="5104" width="3" style="27" bestFit="1" customWidth="1"/>
    <col min="5105" max="5105" width="18.33203125" style="27" customWidth="1"/>
    <col min="5106" max="5108" width="9.109375" style="27"/>
    <col min="5109" max="5109" width="10" style="27" customWidth="1"/>
    <col min="5110" max="5113" width="9.109375" style="27"/>
    <col min="5114" max="5114" width="10" style="27" customWidth="1"/>
    <col min="5115" max="5118" width="9.109375" style="27"/>
    <col min="5119" max="5119" width="10" style="27" customWidth="1"/>
    <col min="5120" max="5359" width="9.109375" style="27"/>
    <col min="5360" max="5360" width="3" style="27" bestFit="1" customWidth="1"/>
    <col min="5361" max="5361" width="18.33203125" style="27" customWidth="1"/>
    <col min="5362" max="5364" width="9.109375" style="27"/>
    <col min="5365" max="5365" width="10" style="27" customWidth="1"/>
    <col min="5366" max="5369" width="9.109375" style="27"/>
    <col min="5370" max="5370" width="10" style="27" customWidth="1"/>
    <col min="5371" max="5374" width="9.109375" style="27"/>
    <col min="5375" max="5375" width="10" style="27" customWidth="1"/>
    <col min="5376" max="5615" width="9.109375" style="27"/>
    <col min="5616" max="5616" width="3" style="27" bestFit="1" customWidth="1"/>
    <col min="5617" max="5617" width="18.33203125" style="27" customWidth="1"/>
    <col min="5618" max="5620" width="9.109375" style="27"/>
    <col min="5621" max="5621" width="10" style="27" customWidth="1"/>
    <col min="5622" max="5625" width="9.109375" style="27"/>
    <col min="5626" max="5626" width="10" style="27" customWidth="1"/>
    <col min="5627" max="5630" width="9.109375" style="27"/>
    <col min="5631" max="5631" width="10" style="27" customWidth="1"/>
    <col min="5632" max="5871" width="9.109375" style="27"/>
    <col min="5872" max="5872" width="3" style="27" bestFit="1" customWidth="1"/>
    <col min="5873" max="5873" width="18.33203125" style="27" customWidth="1"/>
    <col min="5874" max="5876" width="9.109375" style="27"/>
    <col min="5877" max="5877" width="10" style="27" customWidth="1"/>
    <col min="5878" max="5881" width="9.109375" style="27"/>
    <col min="5882" max="5882" width="10" style="27" customWidth="1"/>
    <col min="5883" max="5886" width="9.109375" style="27"/>
    <col min="5887" max="5887" width="10" style="27" customWidth="1"/>
    <col min="5888" max="6127" width="9.109375" style="27"/>
    <col min="6128" max="6128" width="3" style="27" bestFit="1" customWidth="1"/>
    <col min="6129" max="6129" width="18.33203125" style="27" customWidth="1"/>
    <col min="6130" max="6132" width="9.109375" style="27"/>
    <col min="6133" max="6133" width="10" style="27" customWidth="1"/>
    <col min="6134" max="6137" width="9.109375" style="27"/>
    <col min="6138" max="6138" width="10" style="27" customWidth="1"/>
    <col min="6139" max="6142" width="9.109375" style="27"/>
    <col min="6143" max="6143" width="10" style="27" customWidth="1"/>
    <col min="6144" max="6383" width="9.109375" style="27"/>
    <col min="6384" max="6384" width="3" style="27" bestFit="1" customWidth="1"/>
    <col min="6385" max="6385" width="18.33203125" style="27" customWidth="1"/>
    <col min="6386" max="6388" width="9.109375" style="27"/>
    <col min="6389" max="6389" width="10" style="27" customWidth="1"/>
    <col min="6390" max="6393" width="9.109375" style="27"/>
    <col min="6394" max="6394" width="10" style="27" customWidth="1"/>
    <col min="6395" max="6398" width="9.109375" style="27"/>
    <col min="6399" max="6399" width="10" style="27" customWidth="1"/>
    <col min="6400" max="6639" width="9.109375" style="27"/>
    <col min="6640" max="6640" width="3" style="27" bestFit="1" customWidth="1"/>
    <col min="6641" max="6641" width="18.33203125" style="27" customWidth="1"/>
    <col min="6642" max="6644" width="9.109375" style="27"/>
    <col min="6645" max="6645" width="10" style="27" customWidth="1"/>
    <col min="6646" max="6649" width="9.109375" style="27"/>
    <col min="6650" max="6650" width="10" style="27" customWidth="1"/>
    <col min="6651" max="6654" width="9.109375" style="27"/>
    <col min="6655" max="6655" width="10" style="27" customWidth="1"/>
    <col min="6656" max="6895" width="9.109375" style="27"/>
    <col min="6896" max="6896" width="3" style="27" bestFit="1" customWidth="1"/>
    <col min="6897" max="6897" width="18.33203125" style="27" customWidth="1"/>
    <col min="6898" max="6900" width="9.109375" style="27"/>
    <col min="6901" max="6901" width="10" style="27" customWidth="1"/>
    <col min="6902" max="6905" width="9.109375" style="27"/>
    <col min="6906" max="6906" width="10" style="27" customWidth="1"/>
    <col min="6907" max="6910" width="9.109375" style="27"/>
    <col min="6911" max="6911" width="10" style="27" customWidth="1"/>
    <col min="6912" max="7151" width="9.109375" style="27"/>
    <col min="7152" max="7152" width="3" style="27" bestFit="1" customWidth="1"/>
    <col min="7153" max="7153" width="18.33203125" style="27" customWidth="1"/>
    <col min="7154" max="7156" width="9.109375" style="27"/>
    <col min="7157" max="7157" width="10" style="27" customWidth="1"/>
    <col min="7158" max="7161" width="9.109375" style="27"/>
    <col min="7162" max="7162" width="10" style="27" customWidth="1"/>
    <col min="7163" max="7166" width="9.109375" style="27"/>
    <col min="7167" max="7167" width="10" style="27" customWidth="1"/>
    <col min="7168" max="7407" width="9.109375" style="27"/>
    <col min="7408" max="7408" width="3" style="27" bestFit="1" customWidth="1"/>
    <col min="7409" max="7409" width="18.33203125" style="27" customWidth="1"/>
    <col min="7410" max="7412" width="9.109375" style="27"/>
    <col min="7413" max="7413" width="10" style="27" customWidth="1"/>
    <col min="7414" max="7417" width="9.109375" style="27"/>
    <col min="7418" max="7418" width="10" style="27" customWidth="1"/>
    <col min="7419" max="7422" width="9.109375" style="27"/>
    <col min="7423" max="7423" width="10" style="27" customWidth="1"/>
    <col min="7424" max="7663" width="9.109375" style="27"/>
    <col min="7664" max="7664" width="3" style="27" bestFit="1" customWidth="1"/>
    <col min="7665" max="7665" width="18.33203125" style="27" customWidth="1"/>
    <col min="7666" max="7668" width="9.109375" style="27"/>
    <col min="7669" max="7669" width="10" style="27" customWidth="1"/>
    <col min="7670" max="7673" width="9.109375" style="27"/>
    <col min="7674" max="7674" width="10" style="27" customWidth="1"/>
    <col min="7675" max="7678" width="9.109375" style="27"/>
    <col min="7679" max="7679" width="10" style="27" customWidth="1"/>
    <col min="7680" max="7919" width="9.109375" style="27"/>
    <col min="7920" max="7920" width="3" style="27" bestFit="1" customWidth="1"/>
    <col min="7921" max="7921" width="18.33203125" style="27" customWidth="1"/>
    <col min="7922" max="7924" width="9.109375" style="27"/>
    <col min="7925" max="7925" width="10" style="27" customWidth="1"/>
    <col min="7926" max="7929" width="9.109375" style="27"/>
    <col min="7930" max="7930" width="10" style="27" customWidth="1"/>
    <col min="7931" max="7934" width="9.109375" style="27"/>
    <col min="7935" max="7935" width="10" style="27" customWidth="1"/>
    <col min="7936" max="8175" width="9.109375" style="27"/>
    <col min="8176" max="8176" width="3" style="27" bestFit="1" customWidth="1"/>
    <col min="8177" max="8177" width="18.33203125" style="27" customWidth="1"/>
    <col min="8178" max="8180" width="9.109375" style="27"/>
    <col min="8181" max="8181" width="10" style="27" customWidth="1"/>
    <col min="8182" max="8185" width="9.109375" style="27"/>
    <col min="8186" max="8186" width="10" style="27" customWidth="1"/>
    <col min="8187" max="8190" width="9.109375" style="27"/>
    <col min="8191" max="8191" width="10" style="27" customWidth="1"/>
    <col min="8192" max="8431" width="9.109375" style="27"/>
    <col min="8432" max="8432" width="3" style="27" bestFit="1" customWidth="1"/>
    <col min="8433" max="8433" width="18.33203125" style="27" customWidth="1"/>
    <col min="8434" max="8436" width="9.109375" style="27"/>
    <col min="8437" max="8437" width="10" style="27" customWidth="1"/>
    <col min="8438" max="8441" width="9.109375" style="27"/>
    <col min="8442" max="8442" width="10" style="27" customWidth="1"/>
    <col min="8443" max="8446" width="9.109375" style="27"/>
    <col min="8447" max="8447" width="10" style="27" customWidth="1"/>
    <col min="8448" max="8687" width="9.109375" style="27"/>
    <col min="8688" max="8688" width="3" style="27" bestFit="1" customWidth="1"/>
    <col min="8689" max="8689" width="18.33203125" style="27" customWidth="1"/>
    <col min="8690" max="8692" width="9.109375" style="27"/>
    <col min="8693" max="8693" width="10" style="27" customWidth="1"/>
    <col min="8694" max="8697" width="9.109375" style="27"/>
    <col min="8698" max="8698" width="10" style="27" customWidth="1"/>
    <col min="8699" max="8702" width="9.109375" style="27"/>
    <col min="8703" max="8703" width="10" style="27" customWidth="1"/>
    <col min="8704" max="8943" width="9.109375" style="27"/>
    <col min="8944" max="8944" width="3" style="27" bestFit="1" customWidth="1"/>
    <col min="8945" max="8945" width="18.33203125" style="27" customWidth="1"/>
    <col min="8946" max="8948" width="9.109375" style="27"/>
    <col min="8949" max="8949" width="10" style="27" customWidth="1"/>
    <col min="8950" max="8953" width="9.109375" style="27"/>
    <col min="8954" max="8954" width="10" style="27" customWidth="1"/>
    <col min="8955" max="8958" width="9.109375" style="27"/>
    <col min="8959" max="8959" width="10" style="27" customWidth="1"/>
    <col min="8960" max="9199" width="9.109375" style="27"/>
    <col min="9200" max="9200" width="3" style="27" bestFit="1" customWidth="1"/>
    <col min="9201" max="9201" width="18.33203125" style="27" customWidth="1"/>
    <col min="9202" max="9204" width="9.109375" style="27"/>
    <col min="9205" max="9205" width="10" style="27" customWidth="1"/>
    <col min="9206" max="9209" width="9.109375" style="27"/>
    <col min="9210" max="9210" width="10" style="27" customWidth="1"/>
    <col min="9211" max="9214" width="9.109375" style="27"/>
    <col min="9215" max="9215" width="10" style="27" customWidth="1"/>
    <col min="9216" max="9455" width="9.109375" style="27"/>
    <col min="9456" max="9456" width="3" style="27" bestFit="1" customWidth="1"/>
    <col min="9457" max="9457" width="18.33203125" style="27" customWidth="1"/>
    <col min="9458" max="9460" width="9.109375" style="27"/>
    <col min="9461" max="9461" width="10" style="27" customWidth="1"/>
    <col min="9462" max="9465" width="9.109375" style="27"/>
    <col min="9466" max="9466" width="10" style="27" customWidth="1"/>
    <col min="9467" max="9470" width="9.109375" style="27"/>
    <col min="9471" max="9471" width="10" style="27" customWidth="1"/>
    <col min="9472" max="9711" width="9.109375" style="27"/>
    <col min="9712" max="9712" width="3" style="27" bestFit="1" customWidth="1"/>
    <col min="9713" max="9713" width="18.33203125" style="27" customWidth="1"/>
    <col min="9714" max="9716" width="9.109375" style="27"/>
    <col min="9717" max="9717" width="10" style="27" customWidth="1"/>
    <col min="9718" max="9721" width="9.109375" style="27"/>
    <col min="9722" max="9722" width="10" style="27" customWidth="1"/>
    <col min="9723" max="9726" width="9.109375" style="27"/>
    <col min="9727" max="9727" width="10" style="27" customWidth="1"/>
    <col min="9728" max="9967" width="9.109375" style="27"/>
    <col min="9968" max="9968" width="3" style="27" bestFit="1" customWidth="1"/>
    <col min="9969" max="9969" width="18.33203125" style="27" customWidth="1"/>
    <col min="9970" max="9972" width="9.109375" style="27"/>
    <col min="9973" max="9973" width="10" style="27" customWidth="1"/>
    <col min="9974" max="9977" width="9.109375" style="27"/>
    <col min="9978" max="9978" width="10" style="27" customWidth="1"/>
    <col min="9979" max="9982" width="9.109375" style="27"/>
    <col min="9983" max="9983" width="10" style="27" customWidth="1"/>
    <col min="9984" max="10223" width="9.109375" style="27"/>
    <col min="10224" max="10224" width="3" style="27" bestFit="1" customWidth="1"/>
    <col min="10225" max="10225" width="18.33203125" style="27" customWidth="1"/>
    <col min="10226" max="10228" width="9.109375" style="27"/>
    <col min="10229" max="10229" width="10" style="27" customWidth="1"/>
    <col min="10230" max="10233" width="9.109375" style="27"/>
    <col min="10234" max="10234" width="10" style="27" customWidth="1"/>
    <col min="10235" max="10238" width="9.109375" style="27"/>
    <col min="10239" max="10239" width="10" style="27" customWidth="1"/>
    <col min="10240" max="10479" width="9.109375" style="27"/>
    <col min="10480" max="10480" width="3" style="27" bestFit="1" customWidth="1"/>
    <col min="10481" max="10481" width="18.33203125" style="27" customWidth="1"/>
    <col min="10482" max="10484" width="9.109375" style="27"/>
    <col min="10485" max="10485" width="10" style="27" customWidth="1"/>
    <col min="10486" max="10489" width="9.109375" style="27"/>
    <col min="10490" max="10490" width="10" style="27" customWidth="1"/>
    <col min="10491" max="10494" width="9.109375" style="27"/>
    <col min="10495" max="10495" width="10" style="27" customWidth="1"/>
    <col min="10496" max="10735" width="9.109375" style="27"/>
    <col min="10736" max="10736" width="3" style="27" bestFit="1" customWidth="1"/>
    <col min="10737" max="10737" width="18.33203125" style="27" customWidth="1"/>
    <col min="10738" max="10740" width="9.109375" style="27"/>
    <col min="10741" max="10741" width="10" style="27" customWidth="1"/>
    <col min="10742" max="10745" width="9.109375" style="27"/>
    <col min="10746" max="10746" width="10" style="27" customWidth="1"/>
    <col min="10747" max="10750" width="9.109375" style="27"/>
    <col min="10751" max="10751" width="10" style="27" customWidth="1"/>
    <col min="10752" max="10991" width="9.109375" style="27"/>
    <col min="10992" max="10992" width="3" style="27" bestFit="1" customWidth="1"/>
    <col min="10993" max="10993" width="18.33203125" style="27" customWidth="1"/>
    <col min="10994" max="10996" width="9.109375" style="27"/>
    <col min="10997" max="10997" width="10" style="27" customWidth="1"/>
    <col min="10998" max="11001" width="9.109375" style="27"/>
    <col min="11002" max="11002" width="10" style="27" customWidth="1"/>
    <col min="11003" max="11006" width="9.109375" style="27"/>
    <col min="11007" max="11007" width="10" style="27" customWidth="1"/>
    <col min="11008" max="11247" width="9.109375" style="27"/>
    <col min="11248" max="11248" width="3" style="27" bestFit="1" customWidth="1"/>
    <col min="11249" max="11249" width="18.33203125" style="27" customWidth="1"/>
    <col min="11250" max="11252" width="9.109375" style="27"/>
    <col min="11253" max="11253" width="10" style="27" customWidth="1"/>
    <col min="11254" max="11257" width="9.109375" style="27"/>
    <col min="11258" max="11258" width="10" style="27" customWidth="1"/>
    <col min="11259" max="11262" width="9.109375" style="27"/>
    <col min="11263" max="11263" width="10" style="27" customWidth="1"/>
    <col min="11264" max="11503" width="9.109375" style="27"/>
    <col min="11504" max="11504" width="3" style="27" bestFit="1" customWidth="1"/>
    <col min="11505" max="11505" width="18.33203125" style="27" customWidth="1"/>
    <col min="11506" max="11508" width="9.109375" style="27"/>
    <col min="11509" max="11509" width="10" style="27" customWidth="1"/>
    <col min="11510" max="11513" width="9.109375" style="27"/>
    <col min="11514" max="11514" width="10" style="27" customWidth="1"/>
    <col min="11515" max="11518" width="9.109375" style="27"/>
    <col min="11519" max="11519" width="10" style="27" customWidth="1"/>
    <col min="11520" max="11759" width="9.109375" style="27"/>
    <col min="11760" max="11760" width="3" style="27" bestFit="1" customWidth="1"/>
    <col min="11761" max="11761" width="18.33203125" style="27" customWidth="1"/>
    <col min="11762" max="11764" width="9.109375" style="27"/>
    <col min="11765" max="11765" width="10" style="27" customWidth="1"/>
    <col min="11766" max="11769" width="9.109375" style="27"/>
    <col min="11770" max="11770" width="10" style="27" customWidth="1"/>
    <col min="11771" max="11774" width="9.109375" style="27"/>
    <col min="11775" max="11775" width="10" style="27" customWidth="1"/>
    <col min="11776" max="12015" width="9.109375" style="27"/>
    <col min="12016" max="12016" width="3" style="27" bestFit="1" customWidth="1"/>
    <col min="12017" max="12017" width="18.33203125" style="27" customWidth="1"/>
    <col min="12018" max="12020" width="9.109375" style="27"/>
    <col min="12021" max="12021" width="10" style="27" customWidth="1"/>
    <col min="12022" max="12025" width="9.109375" style="27"/>
    <col min="12026" max="12026" width="10" style="27" customWidth="1"/>
    <col min="12027" max="12030" width="9.109375" style="27"/>
    <col min="12031" max="12031" width="10" style="27" customWidth="1"/>
    <col min="12032" max="12271" width="9.109375" style="27"/>
    <col min="12272" max="12272" width="3" style="27" bestFit="1" customWidth="1"/>
    <col min="12273" max="12273" width="18.33203125" style="27" customWidth="1"/>
    <col min="12274" max="12276" width="9.109375" style="27"/>
    <col min="12277" max="12277" width="10" style="27" customWidth="1"/>
    <col min="12278" max="12281" width="9.109375" style="27"/>
    <col min="12282" max="12282" width="10" style="27" customWidth="1"/>
    <col min="12283" max="12286" width="9.109375" style="27"/>
    <col min="12287" max="12287" width="10" style="27" customWidth="1"/>
    <col min="12288" max="12527" width="9.109375" style="27"/>
    <col min="12528" max="12528" width="3" style="27" bestFit="1" customWidth="1"/>
    <col min="12529" max="12529" width="18.33203125" style="27" customWidth="1"/>
    <col min="12530" max="12532" width="9.109375" style="27"/>
    <col min="12533" max="12533" width="10" style="27" customWidth="1"/>
    <col min="12534" max="12537" width="9.109375" style="27"/>
    <col min="12538" max="12538" width="10" style="27" customWidth="1"/>
    <col min="12539" max="12542" width="9.109375" style="27"/>
    <col min="12543" max="12543" width="10" style="27" customWidth="1"/>
    <col min="12544" max="12783" width="9.109375" style="27"/>
    <col min="12784" max="12784" width="3" style="27" bestFit="1" customWidth="1"/>
    <col min="12785" max="12785" width="18.33203125" style="27" customWidth="1"/>
    <col min="12786" max="12788" width="9.109375" style="27"/>
    <col min="12789" max="12789" width="10" style="27" customWidth="1"/>
    <col min="12790" max="12793" width="9.109375" style="27"/>
    <col min="12794" max="12794" width="10" style="27" customWidth="1"/>
    <col min="12795" max="12798" width="9.109375" style="27"/>
    <col min="12799" max="12799" width="10" style="27" customWidth="1"/>
    <col min="12800" max="13039" width="9.109375" style="27"/>
    <col min="13040" max="13040" width="3" style="27" bestFit="1" customWidth="1"/>
    <col min="13041" max="13041" width="18.33203125" style="27" customWidth="1"/>
    <col min="13042" max="13044" width="9.109375" style="27"/>
    <col min="13045" max="13045" width="10" style="27" customWidth="1"/>
    <col min="13046" max="13049" width="9.109375" style="27"/>
    <col min="13050" max="13050" width="10" style="27" customWidth="1"/>
    <col min="13051" max="13054" width="9.109375" style="27"/>
    <col min="13055" max="13055" width="10" style="27" customWidth="1"/>
    <col min="13056" max="13295" width="9.109375" style="27"/>
    <col min="13296" max="13296" width="3" style="27" bestFit="1" customWidth="1"/>
    <col min="13297" max="13297" width="18.33203125" style="27" customWidth="1"/>
    <col min="13298" max="13300" width="9.109375" style="27"/>
    <col min="13301" max="13301" width="10" style="27" customWidth="1"/>
    <col min="13302" max="13305" width="9.109375" style="27"/>
    <col min="13306" max="13306" width="10" style="27" customWidth="1"/>
    <col min="13307" max="13310" width="9.109375" style="27"/>
    <col min="13311" max="13311" width="10" style="27" customWidth="1"/>
    <col min="13312" max="13551" width="9.109375" style="27"/>
    <col min="13552" max="13552" width="3" style="27" bestFit="1" customWidth="1"/>
    <col min="13553" max="13553" width="18.33203125" style="27" customWidth="1"/>
    <col min="13554" max="13556" width="9.109375" style="27"/>
    <col min="13557" max="13557" width="10" style="27" customWidth="1"/>
    <col min="13558" max="13561" width="9.109375" style="27"/>
    <col min="13562" max="13562" width="10" style="27" customWidth="1"/>
    <col min="13563" max="13566" width="9.109375" style="27"/>
    <col min="13567" max="13567" width="10" style="27" customWidth="1"/>
    <col min="13568" max="13807" width="9.109375" style="27"/>
    <col min="13808" max="13808" width="3" style="27" bestFit="1" customWidth="1"/>
    <col min="13809" max="13809" width="18.33203125" style="27" customWidth="1"/>
    <col min="13810" max="13812" width="9.109375" style="27"/>
    <col min="13813" max="13813" width="10" style="27" customWidth="1"/>
    <col min="13814" max="13817" width="9.109375" style="27"/>
    <col min="13818" max="13818" width="10" style="27" customWidth="1"/>
    <col min="13819" max="13822" width="9.109375" style="27"/>
    <col min="13823" max="13823" width="10" style="27" customWidth="1"/>
    <col min="13824" max="14063" width="9.109375" style="27"/>
    <col min="14064" max="14064" width="3" style="27" bestFit="1" customWidth="1"/>
    <col min="14065" max="14065" width="18.33203125" style="27" customWidth="1"/>
    <col min="14066" max="14068" width="9.109375" style="27"/>
    <col min="14069" max="14069" width="10" style="27" customWidth="1"/>
    <col min="14070" max="14073" width="9.109375" style="27"/>
    <col min="14074" max="14074" width="10" style="27" customWidth="1"/>
    <col min="14075" max="14078" width="9.109375" style="27"/>
    <col min="14079" max="14079" width="10" style="27" customWidth="1"/>
    <col min="14080" max="14319" width="9.109375" style="27"/>
    <col min="14320" max="14320" width="3" style="27" bestFit="1" customWidth="1"/>
    <col min="14321" max="14321" width="18.33203125" style="27" customWidth="1"/>
    <col min="14322" max="14324" width="9.109375" style="27"/>
    <col min="14325" max="14325" width="10" style="27" customWidth="1"/>
    <col min="14326" max="14329" width="9.109375" style="27"/>
    <col min="14330" max="14330" width="10" style="27" customWidth="1"/>
    <col min="14331" max="14334" width="9.109375" style="27"/>
    <col min="14335" max="14335" width="10" style="27" customWidth="1"/>
    <col min="14336" max="14575" width="9.109375" style="27"/>
    <col min="14576" max="14576" width="3" style="27" bestFit="1" customWidth="1"/>
    <col min="14577" max="14577" width="18.33203125" style="27" customWidth="1"/>
    <col min="14578" max="14580" width="9.109375" style="27"/>
    <col min="14581" max="14581" width="10" style="27" customWidth="1"/>
    <col min="14582" max="14585" width="9.109375" style="27"/>
    <col min="14586" max="14586" width="10" style="27" customWidth="1"/>
    <col min="14587" max="14590" width="9.109375" style="27"/>
    <col min="14591" max="14591" width="10" style="27" customWidth="1"/>
    <col min="14592" max="14831" width="9.109375" style="27"/>
    <col min="14832" max="14832" width="3" style="27" bestFit="1" customWidth="1"/>
    <col min="14833" max="14833" width="18.33203125" style="27" customWidth="1"/>
    <col min="14834" max="14836" width="9.109375" style="27"/>
    <col min="14837" max="14837" width="10" style="27" customWidth="1"/>
    <col min="14838" max="14841" width="9.109375" style="27"/>
    <col min="14842" max="14842" width="10" style="27" customWidth="1"/>
    <col min="14843" max="14846" width="9.109375" style="27"/>
    <col min="14847" max="14847" width="10" style="27" customWidth="1"/>
    <col min="14848" max="15087" width="9.109375" style="27"/>
    <col min="15088" max="15088" width="3" style="27" bestFit="1" customWidth="1"/>
    <col min="15089" max="15089" width="18.33203125" style="27" customWidth="1"/>
    <col min="15090" max="15092" width="9.109375" style="27"/>
    <col min="15093" max="15093" width="10" style="27" customWidth="1"/>
    <col min="15094" max="15097" width="9.109375" style="27"/>
    <col min="15098" max="15098" width="10" style="27" customWidth="1"/>
    <col min="15099" max="15102" width="9.109375" style="27"/>
    <col min="15103" max="15103" width="10" style="27" customWidth="1"/>
    <col min="15104" max="15343" width="9.109375" style="27"/>
    <col min="15344" max="15344" width="3" style="27" bestFit="1" customWidth="1"/>
    <col min="15345" max="15345" width="18.33203125" style="27" customWidth="1"/>
    <col min="15346" max="15348" width="9.109375" style="27"/>
    <col min="15349" max="15349" width="10" style="27" customWidth="1"/>
    <col min="15350" max="15353" width="9.109375" style="27"/>
    <col min="15354" max="15354" width="10" style="27" customWidth="1"/>
    <col min="15355" max="15358" width="9.109375" style="27"/>
    <col min="15359" max="15359" width="10" style="27" customWidth="1"/>
    <col min="15360" max="15599" width="9.109375" style="27"/>
    <col min="15600" max="15600" width="3" style="27" bestFit="1" customWidth="1"/>
    <col min="15601" max="15601" width="18.33203125" style="27" customWidth="1"/>
    <col min="15602" max="15604" width="9.109375" style="27"/>
    <col min="15605" max="15605" width="10" style="27" customWidth="1"/>
    <col min="15606" max="15609" width="9.109375" style="27"/>
    <col min="15610" max="15610" width="10" style="27" customWidth="1"/>
    <col min="15611" max="15614" width="9.109375" style="27"/>
    <col min="15615" max="15615" width="10" style="27" customWidth="1"/>
    <col min="15616" max="15855" width="9.109375" style="27"/>
    <col min="15856" max="15856" width="3" style="27" bestFit="1" customWidth="1"/>
    <col min="15857" max="15857" width="18.33203125" style="27" customWidth="1"/>
    <col min="15858" max="15860" width="9.109375" style="27"/>
    <col min="15861" max="15861" width="10" style="27" customWidth="1"/>
    <col min="15862" max="15865" width="9.109375" style="27"/>
    <col min="15866" max="15866" width="10" style="27" customWidth="1"/>
    <col min="15867" max="15870" width="9.109375" style="27"/>
    <col min="15871" max="15871" width="10" style="27" customWidth="1"/>
    <col min="15872" max="16111" width="9.109375" style="27"/>
    <col min="16112" max="16112" width="3" style="27" bestFit="1" customWidth="1"/>
    <col min="16113" max="16113" width="18.33203125" style="27" customWidth="1"/>
    <col min="16114" max="16116" width="9.109375" style="27"/>
    <col min="16117" max="16117" width="10" style="27" customWidth="1"/>
    <col min="16118" max="16121" width="9.109375" style="27"/>
    <col min="16122" max="16122" width="10" style="27" customWidth="1"/>
    <col min="16123" max="16126" width="9.109375" style="27"/>
    <col min="16127" max="16127" width="10" style="27" customWidth="1"/>
    <col min="16128" max="16384" width="9.109375" style="27"/>
  </cols>
  <sheetData>
    <row r="1" spans="1:16">
      <c r="O1" s="243" t="s">
        <v>61</v>
      </c>
      <c r="P1" s="243"/>
    </row>
    <row r="2" spans="1:16" ht="16.5" customHeight="1">
      <c r="A2" s="266" t="s">
        <v>84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>
      <c r="A3" s="89" t="s">
        <v>98</v>
      </c>
    </row>
    <row r="4" spans="1:16">
      <c r="A4" s="75"/>
    </row>
    <row r="5" spans="1:16" s="77" customFormat="1">
      <c r="A5" s="226" t="s">
        <v>5</v>
      </c>
      <c r="B5" s="265" t="s">
        <v>6</v>
      </c>
      <c r="C5" s="265" t="s">
        <v>41</v>
      </c>
      <c r="D5" s="265"/>
      <c r="E5" s="265"/>
      <c r="F5" s="265"/>
      <c r="G5" s="265" t="s">
        <v>37</v>
      </c>
      <c r="H5" s="265"/>
      <c r="I5" s="265"/>
      <c r="J5" s="265"/>
      <c r="K5" s="265"/>
      <c r="L5" s="265"/>
      <c r="M5" s="265"/>
      <c r="N5" s="265"/>
      <c r="O5" s="265"/>
      <c r="P5" s="233"/>
    </row>
    <row r="6" spans="1:16" s="78" customFormat="1">
      <c r="A6" s="226"/>
      <c r="B6" s="265"/>
      <c r="C6" s="265"/>
      <c r="D6" s="265"/>
      <c r="E6" s="265"/>
      <c r="F6" s="265"/>
      <c r="G6" s="265" t="s">
        <v>2</v>
      </c>
      <c r="H6" s="265"/>
      <c r="I6" s="265"/>
      <c r="J6" s="265"/>
      <c r="K6" s="265"/>
      <c r="L6" s="265" t="s">
        <v>3</v>
      </c>
      <c r="M6" s="265"/>
      <c r="N6" s="265"/>
      <c r="O6" s="265"/>
      <c r="P6" s="233"/>
    </row>
    <row r="7" spans="1:16" s="78" customFormat="1" ht="12.75" customHeight="1">
      <c r="A7" s="226"/>
      <c r="B7" s="265"/>
      <c r="C7" s="265"/>
      <c r="D7" s="265"/>
      <c r="E7" s="265"/>
      <c r="F7" s="265"/>
      <c r="G7" s="265" t="s">
        <v>38</v>
      </c>
      <c r="H7" s="265" t="s">
        <v>41</v>
      </c>
      <c r="I7" s="265"/>
      <c r="J7" s="265"/>
      <c r="K7" s="265"/>
      <c r="L7" s="265" t="s">
        <v>6</v>
      </c>
      <c r="M7" s="265" t="s">
        <v>41</v>
      </c>
      <c r="N7" s="265"/>
      <c r="O7" s="265"/>
      <c r="P7" s="233"/>
    </row>
    <row r="8" spans="1:16" s="78" customFormat="1" ht="27.6">
      <c r="A8" s="226"/>
      <c r="B8" s="265"/>
      <c r="C8" s="79" t="s">
        <v>45</v>
      </c>
      <c r="D8" s="79" t="s">
        <v>42</v>
      </c>
      <c r="E8" s="79" t="s">
        <v>48</v>
      </c>
      <c r="F8" s="79" t="s">
        <v>46</v>
      </c>
      <c r="G8" s="265"/>
      <c r="H8" s="79" t="s">
        <v>45</v>
      </c>
      <c r="I8" s="79" t="s">
        <v>42</v>
      </c>
      <c r="J8" s="79" t="s">
        <v>48</v>
      </c>
      <c r="K8" s="79" t="s">
        <v>46</v>
      </c>
      <c r="L8" s="265"/>
      <c r="M8" s="79" t="s">
        <v>45</v>
      </c>
      <c r="N8" s="79" t="s">
        <v>42</v>
      </c>
      <c r="O8" s="79" t="s">
        <v>48</v>
      </c>
      <c r="P8" s="80" t="s">
        <v>46</v>
      </c>
    </row>
    <row r="9" spans="1:16" s="84" customFormat="1" ht="12">
      <c r="A9" s="81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  <c r="I9" s="82">
        <v>9</v>
      </c>
      <c r="J9" s="82">
        <v>10</v>
      </c>
      <c r="K9" s="82">
        <v>11</v>
      </c>
      <c r="L9" s="82">
        <v>12</v>
      </c>
      <c r="M9" s="82">
        <v>13</v>
      </c>
      <c r="N9" s="82">
        <v>14</v>
      </c>
      <c r="O9" s="82">
        <v>15</v>
      </c>
      <c r="P9" s="83">
        <v>16</v>
      </c>
    </row>
    <row r="10" spans="1:16" ht="21.9" customHeight="1">
      <c r="A10" s="133"/>
      <c r="B10" s="129" t="s">
        <v>44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28"/>
      <c r="O10" s="28"/>
      <c r="P10" s="28"/>
    </row>
    <row r="11" spans="1:16" s="34" customFormat="1">
      <c r="A11" s="118" t="s">
        <v>6</v>
      </c>
      <c r="B11" s="161">
        <v>8.40831491561433</v>
      </c>
      <c r="C11" s="161">
        <v>2.36719968311471</v>
      </c>
      <c r="D11" s="161">
        <v>9.6181705408429004</v>
      </c>
      <c r="E11" s="161">
        <v>10.61286180201</v>
      </c>
      <c r="F11" s="161">
        <v>14.5988533956365</v>
      </c>
      <c r="G11" s="161">
        <v>11.349073006459699</v>
      </c>
      <c r="H11" s="161">
        <v>2.8680688923225501</v>
      </c>
      <c r="I11" s="161">
        <v>13.448478371224301</v>
      </c>
      <c r="J11" s="161">
        <v>14.3768317245571</v>
      </c>
      <c r="K11" s="161">
        <v>15.992576079448201</v>
      </c>
      <c r="L11" s="161">
        <v>1.0304419946076999</v>
      </c>
      <c r="M11" s="161">
        <v>1.1451947125975999E-2</v>
      </c>
      <c r="N11" s="161">
        <v>1.10316369394364</v>
      </c>
      <c r="O11" s="161">
        <v>1.7016557426924599</v>
      </c>
      <c r="P11" s="161">
        <v>3.8394238256300799</v>
      </c>
    </row>
    <row r="12" spans="1:16" s="34" customFormat="1" ht="41.4">
      <c r="A12" s="35" t="s">
        <v>9</v>
      </c>
      <c r="B12" s="103" t="s">
        <v>99</v>
      </c>
      <c r="C12" s="103" t="s">
        <v>99</v>
      </c>
      <c r="D12" s="103" t="s">
        <v>99</v>
      </c>
      <c r="E12" s="103" t="s">
        <v>99</v>
      </c>
      <c r="F12" s="103" t="s">
        <v>99</v>
      </c>
      <c r="G12" s="103" t="s">
        <v>99</v>
      </c>
      <c r="H12" s="103" t="s">
        <v>99</v>
      </c>
      <c r="I12" s="103" t="s">
        <v>99</v>
      </c>
      <c r="J12" s="103" t="s">
        <v>99</v>
      </c>
      <c r="K12" s="103" t="s">
        <v>99</v>
      </c>
      <c r="L12" s="103" t="s">
        <v>99</v>
      </c>
      <c r="M12" s="103" t="s">
        <v>99</v>
      </c>
      <c r="N12" s="103" t="s">
        <v>99</v>
      </c>
      <c r="O12" s="103" t="s">
        <v>99</v>
      </c>
      <c r="P12" s="103" t="s">
        <v>99</v>
      </c>
    </row>
    <row r="13" spans="1:16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6" s="34" customFormat="1">
      <c r="A14" s="37" t="s">
        <v>11</v>
      </c>
      <c r="B14" s="103">
        <v>10.1645602074789</v>
      </c>
      <c r="C14" s="103">
        <v>3.8098915189726799</v>
      </c>
      <c r="D14" s="103">
        <v>10.420400629214599</v>
      </c>
      <c r="E14" s="103">
        <v>12.3219876975941</v>
      </c>
      <c r="F14" s="103">
        <v>11.856005962925</v>
      </c>
      <c r="G14" s="103">
        <v>12.922862235448401</v>
      </c>
      <c r="H14" s="103">
        <v>4.54542417716074</v>
      </c>
      <c r="I14" s="103">
        <v>13.419681277704999</v>
      </c>
      <c r="J14" s="103">
        <v>14.374553926791901</v>
      </c>
      <c r="K14" s="103">
        <v>16.503817391402698</v>
      </c>
      <c r="L14" s="103">
        <v>0.96548113600082996</v>
      </c>
      <c r="M14" s="103">
        <v>1.0672352856393799E-2</v>
      </c>
      <c r="N14" s="103">
        <v>0.98204384424176705</v>
      </c>
      <c r="O14" s="103">
        <v>1.4462185316279701</v>
      </c>
      <c r="P14" s="103">
        <v>3.4382141664241099</v>
      </c>
    </row>
    <row r="15" spans="1:16" s="34" customFormat="1">
      <c r="A15" s="37" t="s">
        <v>12</v>
      </c>
      <c r="B15" s="103">
        <v>10.165823255887901</v>
      </c>
      <c r="C15" s="103">
        <v>3.6145247318766298</v>
      </c>
      <c r="D15" s="103">
        <v>10.140856173603099</v>
      </c>
      <c r="E15" s="103">
        <v>13.2394607328559</v>
      </c>
      <c r="F15" s="103">
        <v>14.3612024096618</v>
      </c>
      <c r="G15" s="103">
        <v>12.762579984741301</v>
      </c>
      <c r="H15" s="103">
        <v>4.3646286406702197</v>
      </c>
      <c r="I15" s="103">
        <v>13.061886355898899</v>
      </c>
      <c r="J15" s="103">
        <v>14.553391228068699</v>
      </c>
      <c r="K15" s="103">
        <v>15.3557338718335</v>
      </c>
      <c r="L15" s="103">
        <v>0.80328781272559202</v>
      </c>
      <c r="M15" s="103">
        <v>1.7131594978139202E-2</v>
      </c>
      <c r="N15" s="103">
        <v>0.78282833908685101</v>
      </c>
      <c r="O15" s="103">
        <v>1.6997676217489299</v>
      </c>
      <c r="P15" s="103">
        <v>3.0898704899140901</v>
      </c>
    </row>
    <row r="16" spans="1:16" s="28" customFormat="1">
      <c r="A16" s="37" t="s">
        <v>13</v>
      </c>
      <c r="B16" s="103">
        <v>10.108397077013301</v>
      </c>
      <c r="C16" s="103">
        <v>3.9510806528401701</v>
      </c>
      <c r="D16" s="103">
        <v>10.7359719845771</v>
      </c>
      <c r="E16" s="103">
        <v>12.264148596102</v>
      </c>
      <c r="F16" s="103">
        <v>14.2087866938449</v>
      </c>
      <c r="G16" s="103">
        <v>12.911922241773899</v>
      </c>
      <c r="H16" s="103">
        <v>4.87095307394946</v>
      </c>
      <c r="I16" s="103">
        <v>14.0258837665433</v>
      </c>
      <c r="J16" s="103">
        <v>14.053987475825201</v>
      </c>
      <c r="K16" s="103">
        <v>16.607127697588499</v>
      </c>
      <c r="L16" s="103">
        <v>0.77644471240861701</v>
      </c>
      <c r="M16" s="103">
        <v>1.41885072105199E-2</v>
      </c>
      <c r="N16" s="103">
        <v>0.77113503485726698</v>
      </c>
      <c r="O16" s="103">
        <v>1.9343344022382101</v>
      </c>
      <c r="P16" s="103">
        <v>2.87561513824958</v>
      </c>
    </row>
    <row r="17" spans="1:16" s="28" customFormat="1">
      <c r="A17" s="37" t="s">
        <v>14</v>
      </c>
      <c r="B17" s="103">
        <v>10.137574216068501</v>
      </c>
      <c r="C17" s="103">
        <v>3.78950517780777</v>
      </c>
      <c r="D17" s="103">
        <v>10.892701830232699</v>
      </c>
      <c r="E17" s="103">
        <v>13.1782023882466</v>
      </c>
      <c r="F17" s="103">
        <v>15.288131403161801</v>
      </c>
      <c r="G17" s="103">
        <v>12.183734273711201</v>
      </c>
      <c r="H17" s="103">
        <v>4.8539845970183402</v>
      </c>
      <c r="I17" s="103">
        <v>13.0435521587767</v>
      </c>
      <c r="J17" s="103">
        <v>15.0676418287769</v>
      </c>
      <c r="K17" s="103">
        <v>15.288131403161801</v>
      </c>
      <c r="L17" s="103">
        <v>1.09653051312398</v>
      </c>
      <c r="M17" s="103">
        <v>1.1279782464905699E-2</v>
      </c>
      <c r="N17" s="103">
        <v>1.30450450731843</v>
      </c>
      <c r="O17" s="103">
        <v>1.1260918505014701</v>
      </c>
      <c r="P17" s="103">
        <v>0</v>
      </c>
    </row>
    <row r="18" spans="1:16" s="28" customFormat="1">
      <c r="A18" s="37" t="s">
        <v>15</v>
      </c>
      <c r="B18" s="103">
        <v>10.345668180494201</v>
      </c>
      <c r="C18" s="103">
        <v>3.2017210514293</v>
      </c>
      <c r="D18" s="103">
        <v>10.757788770612899</v>
      </c>
      <c r="E18" s="103">
        <v>12.581658367093899</v>
      </c>
      <c r="F18" s="103">
        <v>15.469733245978899</v>
      </c>
      <c r="G18" s="103">
        <v>12.6700515775632</v>
      </c>
      <c r="H18" s="103">
        <v>4.2225521696915704</v>
      </c>
      <c r="I18" s="103">
        <v>13.17264556646</v>
      </c>
      <c r="J18" s="103">
        <v>14.401334461958999</v>
      </c>
      <c r="K18" s="103">
        <v>15.518142688442</v>
      </c>
      <c r="L18" s="103">
        <v>0.86022713079087798</v>
      </c>
      <c r="M18" s="103">
        <v>3.26977845115589E-2</v>
      </c>
      <c r="N18" s="103">
        <v>0.90901737418977502</v>
      </c>
      <c r="O18" s="103">
        <v>1.54056135921388</v>
      </c>
      <c r="P18" s="103">
        <v>0.8</v>
      </c>
    </row>
    <row r="19" spans="1:16" s="28" customFormat="1">
      <c r="A19" s="37" t="s">
        <v>16</v>
      </c>
      <c r="B19" s="103">
        <v>8.8502041975876704</v>
      </c>
      <c r="C19" s="103">
        <v>3.2579684540152698</v>
      </c>
      <c r="D19" s="103">
        <v>8.9858393671678805</v>
      </c>
      <c r="E19" s="103">
        <v>11.602864223777701</v>
      </c>
      <c r="F19" s="103">
        <v>5.9460992634830099</v>
      </c>
      <c r="G19" s="103">
        <v>12.568710629577501</v>
      </c>
      <c r="H19" s="103">
        <v>3.8919237882175501</v>
      </c>
      <c r="I19" s="103">
        <v>13.1896157863782</v>
      </c>
      <c r="J19" s="103">
        <v>13.649864234581999</v>
      </c>
      <c r="K19" s="103">
        <v>14.4949733642987</v>
      </c>
      <c r="L19" s="103">
        <v>1.0622714048214399</v>
      </c>
      <c r="M19" s="103">
        <v>1.5429363703129599E-2</v>
      </c>
      <c r="N19" s="103">
        <v>1.0609630560841401</v>
      </c>
      <c r="O19" s="103">
        <v>1.7576124857101001</v>
      </c>
      <c r="P19" s="103">
        <v>3.0609035154273201</v>
      </c>
    </row>
    <row r="20" spans="1:16" s="28" customFormat="1">
      <c r="A20" s="37" t="s">
        <v>17</v>
      </c>
      <c r="B20" s="103">
        <v>9.8268004932818407</v>
      </c>
      <c r="C20" s="103">
        <v>3.4089037864413401</v>
      </c>
      <c r="D20" s="103">
        <v>10.9067189445125</v>
      </c>
      <c r="E20" s="103">
        <v>12.5730035034931</v>
      </c>
      <c r="F20" s="103">
        <v>16.1432058610234</v>
      </c>
      <c r="G20" s="103">
        <v>12.529448583082299</v>
      </c>
      <c r="H20" s="103">
        <v>4.7587169458401197</v>
      </c>
      <c r="I20" s="103">
        <v>13.851220777798201</v>
      </c>
      <c r="J20" s="103">
        <v>14.3319246103573</v>
      </c>
      <c r="K20" s="103">
        <v>17.151766675239099</v>
      </c>
      <c r="L20" s="103">
        <v>0.77912975688219799</v>
      </c>
      <c r="M20" s="103">
        <v>1.2545085954159201E-2</v>
      </c>
      <c r="N20" s="103">
        <v>0.93721720028945399</v>
      </c>
      <c r="O20" s="103">
        <v>1.50655633984185</v>
      </c>
      <c r="P20" s="103">
        <v>3.5</v>
      </c>
    </row>
    <row r="21" spans="1:16" s="28" customFormat="1">
      <c r="A21" s="37" t="s">
        <v>18</v>
      </c>
      <c r="B21" s="103">
        <v>9.8817465994692206</v>
      </c>
      <c r="C21" s="103">
        <v>3.4936749453307199</v>
      </c>
      <c r="D21" s="103">
        <v>10.1953400644109</v>
      </c>
      <c r="E21" s="103">
        <v>12.0504902499171</v>
      </c>
      <c r="F21" s="103">
        <v>12.350601729210499</v>
      </c>
      <c r="G21" s="103">
        <v>13.0101572454265</v>
      </c>
      <c r="H21" s="103">
        <v>4.5245805832969399</v>
      </c>
      <c r="I21" s="103">
        <v>13.5988242041352</v>
      </c>
      <c r="J21" s="103">
        <v>14.285652245599801</v>
      </c>
      <c r="K21" s="103">
        <v>13.437939669822301</v>
      </c>
      <c r="L21" s="103">
        <v>1.0120668566134801</v>
      </c>
      <c r="M21" s="103">
        <v>1.6608685384023499E-2</v>
      </c>
      <c r="N21" s="103">
        <v>1.0567254571853799</v>
      </c>
      <c r="O21" s="103">
        <v>1.3659925575688701</v>
      </c>
      <c r="P21" s="103">
        <v>3.2814021715794999</v>
      </c>
    </row>
    <row r="22" spans="1:16" s="28" customFormat="1">
      <c r="A22" s="37" t="s">
        <v>19</v>
      </c>
      <c r="B22" s="103">
        <v>6.6639477482669296</v>
      </c>
      <c r="C22" s="103">
        <v>1.82944635460995</v>
      </c>
      <c r="D22" s="103">
        <v>8.4790927634223792</v>
      </c>
      <c r="E22" s="103">
        <v>8.3564244006687307</v>
      </c>
      <c r="F22" s="103">
        <v>15.1564571895379</v>
      </c>
      <c r="G22" s="103">
        <v>9.4586261484964709</v>
      </c>
      <c r="H22" s="103">
        <v>2.1626105814426602</v>
      </c>
      <c r="I22" s="103">
        <v>13.2411029974293</v>
      </c>
      <c r="J22" s="103">
        <v>14.622921839140099</v>
      </c>
      <c r="K22" s="103">
        <v>16.066194943290601</v>
      </c>
      <c r="L22" s="103">
        <v>1.0878633634609101</v>
      </c>
      <c r="M22" s="103">
        <v>9.7636970918479494E-3</v>
      </c>
      <c r="N22" s="103">
        <v>1.19820141905823</v>
      </c>
      <c r="O22" s="103">
        <v>1.66344575389305</v>
      </c>
      <c r="P22" s="103">
        <v>2.88979867136492</v>
      </c>
    </row>
    <row r="23" spans="1:16" s="28" customFormat="1">
      <c r="A23" s="37" t="s">
        <v>20</v>
      </c>
      <c r="B23" s="103">
        <v>10.370301232643699</v>
      </c>
      <c r="C23" s="103">
        <v>4.0501401324631097</v>
      </c>
      <c r="D23" s="103">
        <v>10.8873091223924</v>
      </c>
      <c r="E23" s="103">
        <v>10.7924851076517</v>
      </c>
      <c r="F23" s="103">
        <v>14.8268531245141</v>
      </c>
      <c r="G23" s="103">
        <v>12.571803700977</v>
      </c>
      <c r="H23" s="103">
        <v>4.4218150957881699</v>
      </c>
      <c r="I23" s="103">
        <v>13.2432315805346</v>
      </c>
      <c r="J23" s="103">
        <v>14.332003527840101</v>
      </c>
      <c r="K23" s="103">
        <v>14.8268531245141</v>
      </c>
      <c r="L23" s="103">
        <v>1.2284495966803599</v>
      </c>
      <c r="M23" s="103">
        <v>2.8511044005740799E-2</v>
      </c>
      <c r="N23" s="103">
        <v>1.04508493210439</v>
      </c>
      <c r="O23" s="103">
        <v>2.7487411641550801</v>
      </c>
      <c r="P23" s="103">
        <v>0</v>
      </c>
    </row>
    <row r="24" spans="1:16" s="28" customFormat="1">
      <c r="A24" s="37" t="s">
        <v>21</v>
      </c>
      <c r="B24" s="103">
        <v>10.592173214314901</v>
      </c>
      <c r="C24" s="103">
        <v>2.0783602767102298</v>
      </c>
      <c r="D24" s="103">
        <v>10.5352931283273</v>
      </c>
      <c r="E24" s="103">
        <v>12.6982027753865</v>
      </c>
      <c r="F24" s="103">
        <v>15.8384</v>
      </c>
      <c r="G24" s="103">
        <v>12.0980220539081</v>
      </c>
      <c r="H24" s="103">
        <v>2.0783602767102298</v>
      </c>
      <c r="I24" s="103">
        <v>12.0414472357599</v>
      </c>
      <c r="J24" s="103">
        <v>14.192193996294399</v>
      </c>
      <c r="K24" s="103">
        <v>15.8384</v>
      </c>
      <c r="L24" s="103">
        <v>1.1509202736219499</v>
      </c>
      <c r="M24" s="103">
        <v>0</v>
      </c>
      <c r="N24" s="103">
        <v>1.1505897957420601</v>
      </c>
      <c r="O24" s="103">
        <v>1.16536879888119</v>
      </c>
      <c r="P24" s="103">
        <v>0</v>
      </c>
    </row>
    <row r="25" spans="1:16" s="28" customFormat="1">
      <c r="A25" s="37" t="s">
        <v>22</v>
      </c>
      <c r="B25" s="103">
        <v>8.8957775774934706</v>
      </c>
      <c r="C25" s="103">
        <v>3.1761226754281302</v>
      </c>
      <c r="D25" s="103">
        <v>9.4418201542996805</v>
      </c>
      <c r="E25" s="103">
        <v>11.963554529733001</v>
      </c>
      <c r="F25" s="103">
        <v>14.731535823040501</v>
      </c>
      <c r="G25" s="103">
        <v>12.367346801252699</v>
      </c>
      <c r="H25" s="103">
        <v>3.8577955795277799</v>
      </c>
      <c r="I25" s="103">
        <v>13.6255082414252</v>
      </c>
      <c r="J25" s="103">
        <v>15.0085581879841</v>
      </c>
      <c r="K25" s="103">
        <v>16.007141370050899</v>
      </c>
      <c r="L25" s="103">
        <v>1.09545338675005</v>
      </c>
      <c r="M25" s="103">
        <v>1.09829562394492E-2</v>
      </c>
      <c r="N25" s="103">
        <v>1.1239358291858501</v>
      </c>
      <c r="O25" s="103">
        <v>1.9379411045446999</v>
      </c>
      <c r="P25" s="103">
        <v>3.6618343580602599</v>
      </c>
    </row>
    <row r="26" spans="1:16" s="28" customFormat="1">
      <c r="A26" s="37" t="s">
        <v>23</v>
      </c>
      <c r="B26" s="103">
        <v>10.661244331585801</v>
      </c>
      <c r="C26" s="103">
        <v>3.32912309750352</v>
      </c>
      <c r="D26" s="103">
        <v>11.3101242430421</v>
      </c>
      <c r="E26" s="103">
        <v>12.744917536122101</v>
      </c>
      <c r="F26" s="103">
        <v>13.980868554492099</v>
      </c>
      <c r="G26" s="103">
        <v>12.699919657688801</v>
      </c>
      <c r="H26" s="103">
        <v>4.75195779289926</v>
      </c>
      <c r="I26" s="103">
        <v>13.3335160033436</v>
      </c>
      <c r="J26" s="103">
        <v>14.0480368644776</v>
      </c>
      <c r="K26" s="103">
        <v>14.5989274142346</v>
      </c>
      <c r="L26" s="103">
        <v>0.84001933881784596</v>
      </c>
      <c r="M26" s="103">
        <v>1.0397432028626001E-2</v>
      </c>
      <c r="N26" s="103">
        <v>0.96871370976903703</v>
      </c>
      <c r="O26" s="103">
        <v>1.6167817606203201</v>
      </c>
      <c r="P26" s="103">
        <v>0.79076882286829797</v>
      </c>
    </row>
    <row r="27" spans="1:16" s="28" customFormat="1">
      <c r="A27" s="37" t="s">
        <v>24</v>
      </c>
      <c r="B27" s="103">
        <v>7.96081404973377</v>
      </c>
      <c r="C27" s="103">
        <v>3.4766637070305602</v>
      </c>
      <c r="D27" s="103">
        <v>8.5609040401301009</v>
      </c>
      <c r="E27" s="103">
        <v>9.21471498363106</v>
      </c>
      <c r="F27" s="103">
        <v>12.112026638600399</v>
      </c>
      <c r="G27" s="103">
        <v>12.3483798899774</v>
      </c>
      <c r="H27" s="103">
        <v>4.6306047033609499</v>
      </c>
      <c r="I27" s="103">
        <v>13.817411727590001</v>
      </c>
      <c r="J27" s="103">
        <v>13.929377409933499</v>
      </c>
      <c r="K27" s="103">
        <v>16.1730626557829</v>
      </c>
      <c r="L27" s="103">
        <v>1.3232875831292601</v>
      </c>
      <c r="M27" s="103">
        <v>9.1182224812946695E-3</v>
      </c>
      <c r="N27" s="103">
        <v>1.37603604452185</v>
      </c>
      <c r="O27" s="103">
        <v>1.96496731422822</v>
      </c>
      <c r="P27" s="103">
        <v>5.9757393255402897</v>
      </c>
    </row>
    <row r="28" spans="1:16" s="28" customFormat="1">
      <c r="A28" s="37" t="s">
        <v>25</v>
      </c>
      <c r="B28" s="103">
        <v>10.0114120529296</v>
      </c>
      <c r="C28" s="103">
        <v>2.57851796197528</v>
      </c>
      <c r="D28" s="103">
        <v>10.9682798811541</v>
      </c>
      <c r="E28" s="103">
        <v>10.885366753455299</v>
      </c>
      <c r="F28" s="103">
        <v>12.6999735308456</v>
      </c>
      <c r="G28" s="103">
        <v>12.791530504501401</v>
      </c>
      <c r="H28" s="103">
        <v>4.2558001180164604</v>
      </c>
      <c r="I28" s="103">
        <v>13.562114538891899</v>
      </c>
      <c r="J28" s="103">
        <v>14.184386353215899</v>
      </c>
      <c r="K28" s="103">
        <v>15.703016709140099</v>
      </c>
      <c r="L28" s="103">
        <v>0.73141291437116196</v>
      </c>
      <c r="M28" s="103">
        <v>1.30925545647501E-2</v>
      </c>
      <c r="N28" s="103">
        <v>0.83254187030110804</v>
      </c>
      <c r="O28" s="103">
        <v>1.3877897608935801</v>
      </c>
      <c r="P28" s="103">
        <v>0.75295783717641496</v>
      </c>
    </row>
    <row r="29" spans="1:16" s="28" customFormat="1">
      <c r="A29" s="37" t="s">
        <v>26</v>
      </c>
      <c r="B29" s="103">
        <v>10.341229163126499</v>
      </c>
      <c r="C29" s="103">
        <v>2.8986439808889499</v>
      </c>
      <c r="D29" s="103">
        <v>10.5739191797723</v>
      </c>
      <c r="E29" s="103">
        <v>12.526625244146899</v>
      </c>
      <c r="F29" s="103">
        <v>15.3749498893016</v>
      </c>
      <c r="G29" s="103">
        <v>13.1303810856688</v>
      </c>
      <c r="H29" s="103">
        <v>4.6234761738320103</v>
      </c>
      <c r="I29" s="103">
        <v>13.400269468298699</v>
      </c>
      <c r="J29" s="103">
        <v>14.2890596531262</v>
      </c>
      <c r="K29" s="103">
        <v>15.3749498893016</v>
      </c>
      <c r="L29" s="103">
        <v>0.90740099298111998</v>
      </c>
      <c r="M29" s="103">
        <v>3.5722720749782298E-2</v>
      </c>
      <c r="N29" s="103">
        <v>0.94311843224759895</v>
      </c>
      <c r="O29" s="103">
        <v>1.7987881143707201</v>
      </c>
      <c r="P29" s="103">
        <v>0</v>
      </c>
    </row>
    <row r="30" spans="1:16" s="28" customFormat="1">
      <c r="A30" s="37" t="s">
        <v>27</v>
      </c>
      <c r="B30" s="103">
        <v>10.2238446197752</v>
      </c>
      <c r="C30" s="103">
        <v>3.16128654758954</v>
      </c>
      <c r="D30" s="103">
        <v>10.478024290574201</v>
      </c>
      <c r="E30" s="103">
        <v>12.402886617353801</v>
      </c>
      <c r="F30" s="103">
        <v>15.1369224146218</v>
      </c>
      <c r="G30" s="103">
        <v>12.986614430725</v>
      </c>
      <c r="H30" s="103">
        <v>4.5384686509855197</v>
      </c>
      <c r="I30" s="103">
        <v>13.3377158056312</v>
      </c>
      <c r="J30" s="103">
        <v>14.3910803702052</v>
      </c>
      <c r="K30" s="103">
        <v>17.8104281357448</v>
      </c>
      <c r="L30" s="103">
        <v>1.0140168015917901</v>
      </c>
      <c r="M30" s="103">
        <v>1.8896713638685399E-2</v>
      </c>
      <c r="N30" s="103">
        <v>1.0658460780335499</v>
      </c>
      <c r="O30" s="103">
        <v>1.5437917983854299</v>
      </c>
      <c r="P30" s="103">
        <v>0.58430091473249002</v>
      </c>
    </row>
    <row r="31" spans="1:16" s="28" customFormat="1">
      <c r="A31" s="37" t="s">
        <v>28</v>
      </c>
      <c r="B31" s="103">
        <v>9.4825693960644895</v>
      </c>
      <c r="C31" s="103">
        <v>3.7397658232800399</v>
      </c>
      <c r="D31" s="103">
        <v>9.8723547264245894</v>
      </c>
      <c r="E31" s="103">
        <v>10.299104151536801</v>
      </c>
      <c r="F31" s="103">
        <v>13.341624810615601</v>
      </c>
      <c r="G31" s="103">
        <v>12.699325272802801</v>
      </c>
      <c r="H31" s="103">
        <v>4.2053520557516597</v>
      </c>
      <c r="I31" s="103">
        <v>13.3875925557182</v>
      </c>
      <c r="J31" s="103">
        <v>14.4853514709487</v>
      </c>
      <c r="K31" s="103">
        <v>16.344699202370801</v>
      </c>
      <c r="L31" s="103">
        <v>1.0548138250838099</v>
      </c>
      <c r="M31" s="103">
        <v>1.68243299858877E-2</v>
      </c>
      <c r="N31" s="103">
        <v>1.0513914089752201</v>
      </c>
      <c r="O31" s="103">
        <v>1.3006943914960301</v>
      </c>
      <c r="P31" s="103">
        <v>0.51603514535713602</v>
      </c>
    </row>
    <row r="32" spans="1:16" s="28" customFormat="1">
      <c r="A32" s="37" t="s">
        <v>29</v>
      </c>
      <c r="B32" s="103">
        <v>9.2052317180376892</v>
      </c>
      <c r="C32" s="103">
        <v>3.6174273201280598</v>
      </c>
      <c r="D32" s="103">
        <v>9.9345969126509797</v>
      </c>
      <c r="E32" s="103">
        <v>11.5887378377909</v>
      </c>
      <c r="F32" s="103">
        <v>13.838617121983001</v>
      </c>
      <c r="G32" s="103">
        <v>12.051884713467301</v>
      </c>
      <c r="H32" s="103">
        <v>4.5766501331934704</v>
      </c>
      <c r="I32" s="103">
        <v>13.1974927877908</v>
      </c>
      <c r="J32" s="103">
        <v>14.100241838403999</v>
      </c>
      <c r="K32" s="103">
        <v>16.2436772202879</v>
      </c>
      <c r="L32" s="103">
        <v>0.96358151610730802</v>
      </c>
      <c r="M32" s="103">
        <v>1.18800539137697E-2</v>
      </c>
      <c r="N32" s="103">
        <v>1.03412286384778</v>
      </c>
      <c r="O32" s="103">
        <v>1.8474510593712199</v>
      </c>
      <c r="P32" s="103">
        <v>2.4381024561451698</v>
      </c>
    </row>
    <row r="33" spans="1:17" s="28" customFormat="1">
      <c r="A33" s="37" t="s">
        <v>30</v>
      </c>
      <c r="B33" s="103">
        <v>10.016496444013899</v>
      </c>
      <c r="C33" s="103">
        <v>4.1933551737440702</v>
      </c>
      <c r="D33" s="103">
        <v>10.0158444233653</v>
      </c>
      <c r="E33" s="103">
        <v>12.4281284812434</v>
      </c>
      <c r="F33" s="103">
        <v>12.4413965204478</v>
      </c>
      <c r="G33" s="103">
        <v>12.809611215799899</v>
      </c>
      <c r="H33" s="103">
        <v>4.8792705424356697</v>
      </c>
      <c r="I33" s="103">
        <v>13.2652691013317</v>
      </c>
      <c r="J33" s="103">
        <v>14.214933762571899</v>
      </c>
      <c r="K33" s="103">
        <v>12.4413965204478</v>
      </c>
      <c r="L33" s="103">
        <v>0.94015388487455198</v>
      </c>
      <c r="M33" s="103">
        <v>1.25286239128633E-2</v>
      </c>
      <c r="N33" s="103">
        <v>0.94395088867162602</v>
      </c>
      <c r="O33" s="103">
        <v>1.29689254004946</v>
      </c>
      <c r="P33" s="103">
        <v>0</v>
      </c>
    </row>
    <row r="34" spans="1:17" s="28" customFormat="1">
      <c r="A34" s="37" t="s">
        <v>31</v>
      </c>
      <c r="B34" s="103">
        <v>10.8019097256231</v>
      </c>
      <c r="C34" s="103">
        <v>3.3934493536034802</v>
      </c>
      <c r="D34" s="103">
        <v>10.9982613787801</v>
      </c>
      <c r="E34" s="103">
        <v>12.8007020147058</v>
      </c>
      <c r="F34" s="103">
        <v>13.042930862230801</v>
      </c>
      <c r="G34" s="103">
        <v>13.1871886055142</v>
      </c>
      <c r="H34" s="103">
        <v>4.2206005970021199</v>
      </c>
      <c r="I34" s="103">
        <v>13.5151638410295</v>
      </c>
      <c r="J34" s="103">
        <v>14.5989134052155</v>
      </c>
      <c r="K34" s="103">
        <v>14.0314737764885</v>
      </c>
      <c r="L34" s="103">
        <v>1.0073454013626599</v>
      </c>
      <c r="M34" s="103">
        <v>2.5728096905991E-2</v>
      </c>
      <c r="N34" s="103">
        <v>1.0363723210454701</v>
      </c>
      <c r="O34" s="103">
        <v>1.33165980459067</v>
      </c>
      <c r="P34" s="103">
        <v>2.9781027989375102</v>
      </c>
    </row>
    <row r="35" spans="1:17" s="28" customFormat="1">
      <c r="A35" s="37" t="s">
        <v>32</v>
      </c>
      <c r="B35" s="103">
        <v>10.910574696284501</v>
      </c>
      <c r="C35" s="103">
        <v>3.9353698645954398</v>
      </c>
      <c r="D35" s="103">
        <v>11.348251499266899</v>
      </c>
      <c r="E35" s="103">
        <v>12.4047094074072</v>
      </c>
      <c r="F35" s="103">
        <v>16.126080707999801</v>
      </c>
      <c r="G35" s="103">
        <v>12.896409270144501</v>
      </c>
      <c r="H35" s="103">
        <v>4.3666166895524903</v>
      </c>
      <c r="I35" s="103">
        <v>13.506531297085701</v>
      </c>
      <c r="J35" s="103">
        <v>14.6196615047118</v>
      </c>
      <c r="K35" s="103">
        <v>16.215314436620101</v>
      </c>
      <c r="L35" s="103">
        <v>0.82783256377408299</v>
      </c>
      <c r="M35" s="103">
        <v>1.72635726481358E-2</v>
      </c>
      <c r="N35" s="103">
        <v>0.78763738553910101</v>
      </c>
      <c r="O35" s="103">
        <v>1.66272021003808</v>
      </c>
      <c r="P35" s="103">
        <v>2.4052413532633201</v>
      </c>
    </row>
    <row r="36" spans="1:17" s="28" customFormat="1">
      <c r="A36" s="37" t="s">
        <v>33</v>
      </c>
      <c r="B36" s="103">
        <v>10.1672017372521</v>
      </c>
      <c r="C36" s="103">
        <v>2.8884752120760102</v>
      </c>
      <c r="D36" s="103">
        <v>10.244187752996799</v>
      </c>
      <c r="E36" s="103">
        <v>11.0230779804895</v>
      </c>
      <c r="F36" s="103">
        <v>8.4274697259193303</v>
      </c>
      <c r="G36" s="103">
        <v>13.0465019581133</v>
      </c>
      <c r="H36" s="103">
        <v>3.7191528735030599</v>
      </c>
      <c r="I36" s="103">
        <v>13.2024562408662</v>
      </c>
      <c r="J36" s="103">
        <v>13.551668786676601</v>
      </c>
      <c r="K36" s="103">
        <v>13.8374056298609</v>
      </c>
      <c r="L36" s="103">
        <v>1.1003145715186999</v>
      </c>
      <c r="M36" s="103">
        <v>3.7847554212215702E-2</v>
      </c>
      <c r="N36" s="103">
        <v>1.0861435506469399</v>
      </c>
      <c r="O36" s="103">
        <v>1.53996260138869</v>
      </c>
      <c r="P36" s="103">
        <v>0.83358137179573399</v>
      </c>
    </row>
    <row r="37" spans="1:17" s="28" customFormat="1">
      <c r="A37" s="37" t="s">
        <v>34</v>
      </c>
      <c r="B37" s="103">
        <v>10.340314790974301</v>
      </c>
      <c r="C37" s="103">
        <v>4.4133309759890604</v>
      </c>
      <c r="D37" s="103">
        <v>10.8881259710984</v>
      </c>
      <c r="E37" s="103">
        <v>9.69346043082402</v>
      </c>
      <c r="F37" s="103">
        <v>13.274778170652</v>
      </c>
      <c r="G37" s="103">
        <v>12.626653874042599</v>
      </c>
      <c r="H37" s="103">
        <v>4.8600282295334196</v>
      </c>
      <c r="I37" s="103">
        <v>13.3399724603092</v>
      </c>
      <c r="J37" s="103">
        <v>14.326981725341801</v>
      </c>
      <c r="K37" s="103">
        <v>13.274778170652</v>
      </c>
      <c r="L37" s="103">
        <v>1.05266598986461</v>
      </c>
      <c r="M37" s="103">
        <v>2.4995837100608199E-2</v>
      </c>
      <c r="N37" s="103">
        <v>1.0269566551801399</v>
      </c>
      <c r="O37" s="103">
        <v>1.8633702880228</v>
      </c>
      <c r="P37" s="103">
        <v>0</v>
      </c>
    </row>
    <row r="38" spans="1:17" s="28" customFormat="1" ht="6" customHeight="1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</row>
    <row r="39" spans="1:17" s="87" customFormat="1" ht="15" customHeight="1">
      <c r="A39" s="264" t="s">
        <v>96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</row>
    <row r="40" spans="1:17" s="87" customFormat="1" ht="3.75" customHeight="1">
      <c r="A40" s="88"/>
    </row>
    <row r="43" spans="1:17">
      <c r="B43" s="106"/>
      <c r="G43" s="106"/>
    </row>
  </sheetData>
  <mergeCells count="13"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домашніх господарств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2.33203125" style="25" customWidth="1"/>
    <col min="2" max="2" width="9.33203125" style="11" customWidth="1"/>
    <col min="3" max="3" width="8.44140625" style="11" customWidth="1"/>
    <col min="4" max="4" width="7.6640625" style="11" customWidth="1"/>
    <col min="5" max="5" width="7.5546875" style="11" customWidth="1"/>
    <col min="6" max="6" width="9" style="11" customWidth="1"/>
    <col min="7" max="7" width="8.109375" style="11" customWidth="1"/>
    <col min="8" max="8" width="7.6640625" style="11" customWidth="1"/>
    <col min="9" max="9" width="7.5546875" style="11" customWidth="1"/>
    <col min="10" max="10" width="8.6640625" style="11" customWidth="1"/>
    <col min="11" max="11" width="8.5546875" style="11" customWidth="1"/>
    <col min="12" max="12" width="7.6640625" style="11" customWidth="1"/>
    <col min="13" max="13" width="7.5546875" style="11" customWidth="1"/>
    <col min="14" max="16384" width="9.109375" style="11"/>
  </cols>
  <sheetData>
    <row r="1" spans="1:21">
      <c r="L1" s="199" t="s">
        <v>61</v>
      </c>
      <c r="M1" s="199"/>
    </row>
    <row r="2" spans="1:21" ht="16.2">
      <c r="A2" s="109" t="s">
        <v>73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>
      <c r="A3" s="225">
        <v>45379</v>
      </c>
      <c r="B3" s="225"/>
      <c r="C3" s="225"/>
      <c r="D3" s="225"/>
      <c r="E3" s="225"/>
      <c r="F3" s="225"/>
      <c r="G3" s="225"/>
    </row>
    <row r="4" spans="1:21" s="27" customFormat="1">
      <c r="A4" s="110"/>
    </row>
    <row r="5" spans="1:21" s="78" customFormat="1" ht="12.75" customHeight="1">
      <c r="A5" s="226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</row>
    <row r="6" spans="1:21" s="78" customFormat="1" ht="12.75" customHeight="1">
      <c r="A6" s="226"/>
      <c r="B6" s="230"/>
      <c r="C6" s="231"/>
      <c r="D6" s="231"/>
      <c r="E6" s="232"/>
      <c r="F6" s="235" t="s">
        <v>2</v>
      </c>
      <c r="G6" s="236"/>
      <c r="H6" s="236"/>
      <c r="I6" s="236"/>
      <c r="J6" s="237" t="s">
        <v>3</v>
      </c>
      <c r="K6" s="238"/>
      <c r="L6" s="238"/>
      <c r="M6" s="238"/>
    </row>
    <row r="7" spans="1:21" s="78" customFormat="1" ht="12.75" customHeight="1">
      <c r="A7" s="226"/>
      <c r="B7" s="224" t="s">
        <v>0</v>
      </c>
      <c r="C7" s="218" t="s">
        <v>8</v>
      </c>
      <c r="D7" s="218" t="s">
        <v>1</v>
      </c>
      <c r="E7" s="222" t="s">
        <v>60</v>
      </c>
      <c r="F7" s="224" t="s">
        <v>0</v>
      </c>
      <c r="G7" s="218" t="s">
        <v>8</v>
      </c>
      <c r="H7" s="218" t="s">
        <v>1</v>
      </c>
      <c r="I7" s="222" t="s">
        <v>60</v>
      </c>
      <c r="J7" s="224" t="s">
        <v>0</v>
      </c>
      <c r="K7" s="218" t="s">
        <v>8</v>
      </c>
      <c r="L7" s="218" t="s">
        <v>1</v>
      </c>
      <c r="M7" s="219" t="s">
        <v>60</v>
      </c>
    </row>
    <row r="8" spans="1:21" s="78" customFormat="1" ht="42" customHeight="1">
      <c r="A8" s="226"/>
      <c r="B8" s="224"/>
      <c r="C8" s="218"/>
      <c r="D8" s="218"/>
      <c r="E8" s="223"/>
      <c r="F8" s="224"/>
      <c r="G8" s="218"/>
      <c r="H8" s="218"/>
      <c r="I8" s="223"/>
      <c r="J8" s="224"/>
      <c r="K8" s="218"/>
      <c r="L8" s="218"/>
      <c r="M8" s="220"/>
      <c r="N8" s="214"/>
      <c r="P8" s="221"/>
      <c r="Q8" s="221"/>
      <c r="R8" s="221"/>
      <c r="S8" s="214"/>
      <c r="T8" s="214"/>
      <c r="U8" s="214"/>
    </row>
    <row r="9" spans="1:21" s="113" customFormat="1">
      <c r="A9" s="111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2">
        <v>13</v>
      </c>
      <c r="N9" s="214"/>
      <c r="P9" s="221"/>
      <c r="Q9" s="221"/>
      <c r="R9" s="221"/>
      <c r="S9" s="214"/>
      <c r="T9" s="214"/>
      <c r="U9" s="214"/>
    </row>
    <row r="10" spans="1:21" s="113" customFormat="1">
      <c r="A10" s="114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16"/>
      <c r="N10" s="117"/>
      <c r="P10" s="215"/>
      <c r="Q10" s="215"/>
      <c r="R10" s="215"/>
      <c r="S10" s="117"/>
      <c r="T10" s="117"/>
      <c r="U10" s="117"/>
    </row>
    <row r="11" spans="1:21" s="162" customFormat="1">
      <c r="A11" s="118" t="s">
        <v>6</v>
      </c>
      <c r="B11" s="181">
        <v>1012228.7372217301</v>
      </c>
      <c r="C11" s="182">
        <v>2.5187452388709062</v>
      </c>
      <c r="D11" s="182">
        <v>1.457844215132468</v>
      </c>
      <c r="E11" s="182">
        <v>1.75430727848034</v>
      </c>
      <c r="F11" s="181">
        <v>752300.72861868003</v>
      </c>
      <c r="G11" s="182">
        <v>4.8267127095272429</v>
      </c>
      <c r="H11" s="182">
        <v>2.7755684347067273</v>
      </c>
      <c r="I11" s="182">
        <v>1.8876682561611347</v>
      </c>
      <c r="J11" s="181">
        <v>259928.00860305</v>
      </c>
      <c r="K11" s="182">
        <v>-3.6227038707428676</v>
      </c>
      <c r="L11" s="182">
        <v>-2.1723887228025092</v>
      </c>
      <c r="M11" s="182">
        <v>1.3702851781879417</v>
      </c>
      <c r="N11" s="121"/>
      <c r="P11" s="119"/>
      <c r="Q11" s="119"/>
      <c r="R11" s="119"/>
      <c r="S11" s="121"/>
      <c r="T11" s="121"/>
      <c r="U11" s="121"/>
    </row>
    <row r="12" spans="1:21" s="122" customFormat="1" ht="28.5" customHeight="1">
      <c r="A12" s="35" t="s">
        <v>9</v>
      </c>
      <c r="B12" s="183">
        <v>1.4392527900000001</v>
      </c>
      <c r="C12" s="195">
        <v>0</v>
      </c>
      <c r="D12" s="195">
        <v>0</v>
      </c>
      <c r="E12" s="195">
        <v>0</v>
      </c>
      <c r="F12" s="183">
        <v>0.85076823999999995</v>
      </c>
      <c r="G12" s="195">
        <v>0</v>
      </c>
      <c r="H12" s="195">
        <v>0</v>
      </c>
      <c r="I12" s="195">
        <v>0</v>
      </c>
      <c r="J12" s="183">
        <v>0.58848455</v>
      </c>
      <c r="K12" s="195">
        <v>0</v>
      </c>
      <c r="L12" s="195">
        <v>0</v>
      </c>
      <c r="M12" s="195">
        <v>0</v>
      </c>
      <c r="N12" s="123"/>
      <c r="P12" s="42"/>
      <c r="Q12" s="42"/>
      <c r="R12" s="42"/>
      <c r="S12" s="123"/>
      <c r="T12" s="123"/>
      <c r="U12" s="123"/>
    </row>
    <row r="13" spans="1:21" s="34" customFormat="1" ht="20.100000000000001" customHeight="1">
      <c r="A13" s="36" t="s">
        <v>10</v>
      </c>
      <c r="B13" s="183"/>
      <c r="C13" s="184"/>
      <c r="D13" s="184"/>
      <c r="E13" s="184"/>
      <c r="F13" s="183"/>
      <c r="G13" s="184"/>
      <c r="H13" s="184"/>
      <c r="I13" s="184"/>
      <c r="J13" s="183"/>
      <c r="K13" s="184"/>
      <c r="L13" s="184"/>
      <c r="M13" s="184"/>
      <c r="N13" s="123"/>
      <c r="P13" s="42"/>
      <c r="Q13" s="42"/>
      <c r="R13" s="42"/>
      <c r="S13" s="123"/>
      <c r="T13" s="123"/>
      <c r="U13" s="123"/>
    </row>
    <row r="14" spans="1:21" s="34" customFormat="1" ht="20.100000000000001" customHeight="1">
      <c r="A14" s="37" t="s">
        <v>11</v>
      </c>
      <c r="B14" s="183">
        <v>14678.447948180001</v>
      </c>
      <c r="C14" s="184">
        <v>13.221456659963707</v>
      </c>
      <c r="D14" s="184">
        <v>-1.3224338061839802</v>
      </c>
      <c r="E14" s="184">
        <v>1.4290149386147419</v>
      </c>
      <c r="F14" s="183">
        <v>13854.696682</v>
      </c>
      <c r="G14" s="184">
        <v>12.824404447869853</v>
      </c>
      <c r="H14" s="184">
        <v>0.15053325774572102</v>
      </c>
      <c r="I14" s="184">
        <v>1.9209388003002488</v>
      </c>
      <c r="J14" s="183">
        <v>823.75126618000002</v>
      </c>
      <c r="K14" s="184">
        <v>20.344607344904063</v>
      </c>
      <c r="L14" s="184">
        <v>-20.891274033096991</v>
      </c>
      <c r="M14" s="184">
        <v>-6.1865237725213831</v>
      </c>
      <c r="N14" s="123"/>
      <c r="P14" s="42"/>
      <c r="Q14" s="42"/>
      <c r="R14" s="42"/>
      <c r="S14" s="123"/>
      <c r="T14" s="123"/>
      <c r="U14" s="123"/>
    </row>
    <row r="15" spans="1:21" s="34" customFormat="1" ht="20.100000000000001" customHeight="1">
      <c r="A15" s="37" t="s">
        <v>12</v>
      </c>
      <c r="B15" s="183">
        <v>13080.169226440001</v>
      </c>
      <c r="C15" s="184">
        <v>22.333042167827529</v>
      </c>
      <c r="D15" s="184">
        <v>2.9319837116315313</v>
      </c>
      <c r="E15" s="184">
        <v>3.7462608368261385</v>
      </c>
      <c r="F15" s="183">
        <v>11021.30698772</v>
      </c>
      <c r="G15" s="184">
        <v>19.64805720840836</v>
      </c>
      <c r="H15" s="184">
        <v>2.5221526053256298</v>
      </c>
      <c r="I15" s="184">
        <v>2.8615800614972215</v>
      </c>
      <c r="J15" s="183">
        <v>2058.8622387199998</v>
      </c>
      <c r="K15" s="184">
        <v>39.034946479420682</v>
      </c>
      <c r="L15" s="184">
        <v>5.1827877743938018</v>
      </c>
      <c r="M15" s="184">
        <v>8.7533080417054663</v>
      </c>
      <c r="N15" s="123"/>
      <c r="P15" s="42"/>
      <c r="Q15" s="42"/>
      <c r="R15" s="42"/>
      <c r="S15" s="123"/>
      <c r="T15" s="123"/>
      <c r="U15" s="123"/>
    </row>
    <row r="16" spans="1:21" s="28" customFormat="1" ht="20.100000000000001" customHeight="1">
      <c r="A16" s="37" t="s">
        <v>13</v>
      </c>
      <c r="B16" s="183">
        <v>54313.653010219998</v>
      </c>
      <c r="C16" s="184">
        <v>7.0881174719638551</v>
      </c>
      <c r="D16" s="184">
        <v>-2.5605118169490737</v>
      </c>
      <c r="E16" s="184">
        <v>-1.2443460518069287</v>
      </c>
      <c r="F16" s="183">
        <v>43389.228826049999</v>
      </c>
      <c r="G16" s="184">
        <v>7.732057483680066</v>
      </c>
      <c r="H16" s="184">
        <v>-1.7501911139052169</v>
      </c>
      <c r="I16" s="184">
        <v>-1.1989828232426163</v>
      </c>
      <c r="J16" s="183">
        <v>10924.42418417</v>
      </c>
      <c r="K16" s="184">
        <v>4.6047821117051626</v>
      </c>
      <c r="L16" s="184">
        <v>-5.6511296187286888</v>
      </c>
      <c r="M16" s="184">
        <v>-1.4241075316180059</v>
      </c>
      <c r="N16" s="123"/>
      <c r="P16" s="42"/>
      <c r="Q16" s="42"/>
      <c r="R16" s="42"/>
      <c r="S16" s="123"/>
      <c r="T16" s="123"/>
      <c r="U16" s="123"/>
    </row>
    <row r="17" spans="1:21" s="28" customFormat="1" ht="20.100000000000001" customHeight="1">
      <c r="A17" s="37" t="s">
        <v>14</v>
      </c>
      <c r="B17" s="183">
        <v>4343.0800956200001</v>
      </c>
      <c r="C17" s="184">
        <v>-32.563808644354879</v>
      </c>
      <c r="D17" s="184">
        <v>-4.2018572551160389</v>
      </c>
      <c r="E17" s="184">
        <v>-1.5445882652743137</v>
      </c>
      <c r="F17" s="183">
        <v>4236.3653013100002</v>
      </c>
      <c r="G17" s="184">
        <v>-32.625722996161642</v>
      </c>
      <c r="H17" s="184">
        <v>-4.1811787947897017</v>
      </c>
      <c r="I17" s="184">
        <v>-1.6347922859167738</v>
      </c>
      <c r="J17" s="183">
        <v>106.71479431</v>
      </c>
      <c r="K17" s="184">
        <v>-30.010527099427591</v>
      </c>
      <c r="L17" s="184">
        <v>-5.0156024151954739</v>
      </c>
      <c r="M17" s="184">
        <v>2.1750260459091635</v>
      </c>
      <c r="N17" s="123"/>
      <c r="P17" s="42"/>
      <c r="Q17" s="42"/>
      <c r="R17" s="42"/>
      <c r="S17" s="123"/>
      <c r="T17" s="123"/>
      <c r="U17" s="123"/>
    </row>
    <row r="18" spans="1:21" s="28" customFormat="1" ht="20.100000000000001" customHeight="1">
      <c r="A18" s="37" t="s">
        <v>15</v>
      </c>
      <c r="B18" s="183">
        <v>8615.5777058299991</v>
      </c>
      <c r="C18" s="184">
        <v>-0.26945139214852531</v>
      </c>
      <c r="D18" s="184">
        <v>3.7500684907206221</v>
      </c>
      <c r="E18" s="184">
        <v>3.9074670031493497</v>
      </c>
      <c r="F18" s="183">
        <v>7889.49997171</v>
      </c>
      <c r="G18" s="184">
        <v>-0.50557048445129738</v>
      </c>
      <c r="H18" s="184">
        <v>4.8093861760280134</v>
      </c>
      <c r="I18" s="184">
        <v>4.2537321387714542</v>
      </c>
      <c r="J18" s="183">
        <v>726.07773411999995</v>
      </c>
      <c r="K18" s="184">
        <v>2.3703601915285049</v>
      </c>
      <c r="L18" s="184">
        <v>-6.5165438906799409</v>
      </c>
      <c r="M18" s="184">
        <v>0.28809762124006966</v>
      </c>
      <c r="N18" s="123"/>
      <c r="P18" s="42"/>
      <c r="Q18" s="42"/>
      <c r="R18" s="42"/>
      <c r="S18" s="123"/>
      <c r="T18" s="123"/>
      <c r="U18" s="123"/>
    </row>
    <row r="19" spans="1:21" s="28" customFormat="1" ht="20.100000000000001" customHeight="1">
      <c r="A19" s="37" t="s">
        <v>16</v>
      </c>
      <c r="B19" s="183">
        <v>6014.2703559299998</v>
      </c>
      <c r="C19" s="184">
        <v>19.69501005259653</v>
      </c>
      <c r="D19" s="184">
        <v>6.2261318488637585</v>
      </c>
      <c r="E19" s="184">
        <v>4.5547444224501845</v>
      </c>
      <c r="F19" s="183">
        <v>5107.1069046599996</v>
      </c>
      <c r="G19" s="184">
        <v>27.986254664524182</v>
      </c>
      <c r="H19" s="184">
        <v>9.1189584611395986</v>
      </c>
      <c r="I19" s="184">
        <v>4.0403349226583885</v>
      </c>
      <c r="J19" s="183">
        <v>907.16345127</v>
      </c>
      <c r="K19" s="184">
        <v>-12.292613274419466</v>
      </c>
      <c r="L19" s="184">
        <v>-7.5690937605646553</v>
      </c>
      <c r="M19" s="184">
        <v>7.5483912341236277</v>
      </c>
      <c r="N19" s="123"/>
      <c r="P19" s="42"/>
      <c r="Q19" s="42"/>
      <c r="R19" s="42"/>
      <c r="S19" s="123"/>
      <c r="T19" s="123"/>
      <c r="U19" s="123"/>
    </row>
    <row r="20" spans="1:21" s="28" customFormat="1" ht="20.100000000000001" customHeight="1">
      <c r="A20" s="37" t="s">
        <v>17</v>
      </c>
      <c r="B20" s="183">
        <v>19597.21541601</v>
      </c>
      <c r="C20" s="184">
        <v>-10.591410235358154</v>
      </c>
      <c r="D20" s="184">
        <v>-0.75091081575897078</v>
      </c>
      <c r="E20" s="184">
        <v>-0.19844216938665227</v>
      </c>
      <c r="F20" s="183">
        <v>14347.66112157</v>
      </c>
      <c r="G20" s="184">
        <v>-8.0086170514475867</v>
      </c>
      <c r="H20" s="184">
        <v>0.71663679966806626</v>
      </c>
      <c r="I20" s="184">
        <v>-0.10393562374623855</v>
      </c>
      <c r="J20" s="183">
        <v>5249.5542944400004</v>
      </c>
      <c r="K20" s="184">
        <v>-16.963340742041296</v>
      </c>
      <c r="L20" s="184">
        <v>-4.5520710231716492</v>
      </c>
      <c r="M20" s="184">
        <v>-0.45583000574964672</v>
      </c>
      <c r="N20" s="123"/>
      <c r="P20" s="42"/>
      <c r="Q20" s="42"/>
      <c r="R20" s="42"/>
      <c r="S20" s="123"/>
      <c r="T20" s="123"/>
      <c r="U20" s="123"/>
    </row>
    <row r="21" spans="1:21" s="28" customFormat="1" ht="20.100000000000001" customHeight="1">
      <c r="A21" s="37" t="s">
        <v>18</v>
      </c>
      <c r="B21" s="183">
        <v>12014.53239262</v>
      </c>
      <c r="C21" s="184">
        <v>15.777683087979113</v>
      </c>
      <c r="D21" s="184">
        <v>2.178836374641449</v>
      </c>
      <c r="E21" s="184">
        <v>1.9138087660170555</v>
      </c>
      <c r="F21" s="183">
        <v>8921.4602311399995</v>
      </c>
      <c r="G21" s="184">
        <v>12.052310899632346</v>
      </c>
      <c r="H21" s="184">
        <v>3.0474673233760399</v>
      </c>
      <c r="I21" s="184">
        <v>1.3446441123896307</v>
      </c>
      <c r="J21" s="183">
        <v>3093.07216148</v>
      </c>
      <c r="K21" s="184">
        <v>28.057746115710984</v>
      </c>
      <c r="L21" s="184">
        <v>-0.24650016656177343</v>
      </c>
      <c r="M21" s="184">
        <v>3.5918734546742712</v>
      </c>
      <c r="N21" s="123"/>
      <c r="P21" s="42"/>
      <c r="Q21" s="42"/>
      <c r="R21" s="42"/>
      <c r="S21" s="123"/>
      <c r="T21" s="123"/>
      <c r="U21" s="123"/>
    </row>
    <row r="22" spans="1:21" s="124" customFormat="1" ht="20.100000000000001" customHeight="1">
      <c r="A22" s="37" t="s">
        <v>19</v>
      </c>
      <c r="B22" s="183">
        <v>636865.71624744998</v>
      </c>
      <c r="C22" s="184">
        <v>1.6888933324467956</v>
      </c>
      <c r="D22" s="184">
        <v>1.8848219295237527</v>
      </c>
      <c r="E22" s="184">
        <v>1.995901048151822</v>
      </c>
      <c r="F22" s="183">
        <v>460247.96304482</v>
      </c>
      <c r="G22" s="184">
        <v>4.7805001998960677</v>
      </c>
      <c r="H22" s="184">
        <v>3.7676535451120543</v>
      </c>
      <c r="I22" s="184">
        <v>2.3595238503848321</v>
      </c>
      <c r="J22" s="183">
        <v>176617.75320263</v>
      </c>
      <c r="K22" s="184">
        <v>-5.5715660870938706</v>
      </c>
      <c r="L22" s="184">
        <v>-2.715120036941542</v>
      </c>
      <c r="M22" s="184">
        <v>1.060363489353918</v>
      </c>
      <c r="P22" s="42"/>
      <c r="Q22" s="42"/>
      <c r="R22" s="42"/>
      <c r="S22" s="121"/>
      <c r="T22" s="121"/>
      <c r="U22" s="121"/>
    </row>
    <row r="23" spans="1:21" s="28" customFormat="1" ht="20.100000000000001" customHeight="1">
      <c r="A23" s="37" t="s">
        <v>20</v>
      </c>
      <c r="B23" s="183">
        <v>10012.73364681</v>
      </c>
      <c r="C23" s="184">
        <v>4.7236431897080138</v>
      </c>
      <c r="D23" s="184">
        <v>-5.9057493172655597</v>
      </c>
      <c r="E23" s="184">
        <v>0.15994030781121182</v>
      </c>
      <c r="F23" s="183">
        <v>9075.3525681200008</v>
      </c>
      <c r="G23" s="184">
        <v>3.8690756752868225</v>
      </c>
      <c r="H23" s="184">
        <v>-6.1754979395221028</v>
      </c>
      <c r="I23" s="184">
        <v>-0.23212761229596879</v>
      </c>
      <c r="J23" s="183">
        <v>937.38107868999998</v>
      </c>
      <c r="K23" s="184">
        <v>13.787249549444965</v>
      </c>
      <c r="L23" s="184">
        <v>-3.2116514393363218</v>
      </c>
      <c r="M23" s="184">
        <v>4.1214254003036928</v>
      </c>
      <c r="N23" s="123"/>
      <c r="P23" s="42"/>
      <c r="Q23" s="42"/>
      <c r="R23" s="42"/>
      <c r="S23" s="123"/>
      <c r="T23" s="123"/>
      <c r="U23" s="123"/>
    </row>
    <row r="24" spans="1:21" s="28" customFormat="1" ht="20.100000000000001" customHeight="1">
      <c r="A24" s="37" t="s">
        <v>21</v>
      </c>
      <c r="B24" s="183">
        <v>1914.2681855799999</v>
      </c>
      <c r="C24" s="184">
        <v>-10.514211256949139</v>
      </c>
      <c r="D24" s="184">
        <v>-2.3174015817350408</v>
      </c>
      <c r="E24" s="184">
        <v>-0.17878006925614898</v>
      </c>
      <c r="F24" s="183">
        <v>1839.95855327</v>
      </c>
      <c r="G24" s="184">
        <v>-10.809443572667902</v>
      </c>
      <c r="H24" s="184">
        <v>-2.4688678145565461</v>
      </c>
      <c r="I24" s="184">
        <v>-0.29010004268961609</v>
      </c>
      <c r="J24" s="183">
        <v>74.309632309999998</v>
      </c>
      <c r="K24" s="184">
        <v>-2.5250543807063224</v>
      </c>
      <c r="L24" s="184">
        <v>1.5890494330793103</v>
      </c>
      <c r="M24" s="184">
        <v>2.6591077683810767</v>
      </c>
      <c r="N24" s="123"/>
      <c r="P24" s="42"/>
      <c r="Q24" s="42"/>
      <c r="R24" s="42"/>
      <c r="S24" s="123"/>
      <c r="T24" s="123"/>
      <c r="U24" s="123"/>
    </row>
    <row r="25" spans="1:21" s="28" customFormat="1" ht="20.100000000000001" customHeight="1">
      <c r="A25" s="37" t="s">
        <v>22</v>
      </c>
      <c r="B25" s="183">
        <v>49742.021314630001</v>
      </c>
      <c r="C25" s="184">
        <v>15.047243501488111</v>
      </c>
      <c r="D25" s="184">
        <v>3.0674237290509296</v>
      </c>
      <c r="E25" s="184">
        <v>2.2182187269591793</v>
      </c>
      <c r="F25" s="183">
        <v>34032.025863169998</v>
      </c>
      <c r="G25" s="184">
        <v>19.965485289963823</v>
      </c>
      <c r="H25" s="184">
        <v>5.0568997367743833</v>
      </c>
      <c r="I25" s="184">
        <v>1.893219389044873</v>
      </c>
      <c r="J25" s="183">
        <v>15709.995451459999</v>
      </c>
      <c r="K25" s="184">
        <v>5.663218844744236</v>
      </c>
      <c r="L25" s="184">
        <v>-0.99408158432233051</v>
      </c>
      <c r="M25" s="184">
        <v>2.9294132976352074</v>
      </c>
      <c r="N25" s="123"/>
      <c r="P25" s="42"/>
      <c r="Q25" s="42"/>
      <c r="R25" s="42"/>
      <c r="S25" s="123"/>
      <c r="T25" s="123"/>
      <c r="U25" s="123"/>
    </row>
    <row r="26" spans="1:21" s="28" customFormat="1" ht="20.100000000000001" customHeight="1">
      <c r="A26" s="37" t="s">
        <v>23</v>
      </c>
      <c r="B26" s="183">
        <v>20154.562847310001</v>
      </c>
      <c r="C26" s="184">
        <v>-1.1125180680261622</v>
      </c>
      <c r="D26" s="184">
        <v>-2.4292860818590754</v>
      </c>
      <c r="E26" s="184">
        <v>2.2562636436712467</v>
      </c>
      <c r="F26" s="183">
        <v>8888.3407113199992</v>
      </c>
      <c r="G26" s="184">
        <v>1.0028459847987108</v>
      </c>
      <c r="H26" s="184">
        <v>0.99081887666400803</v>
      </c>
      <c r="I26" s="184">
        <v>1.5770787242720132</v>
      </c>
      <c r="J26" s="183">
        <v>11266.22213599</v>
      </c>
      <c r="K26" s="184">
        <v>-2.7198956989070382</v>
      </c>
      <c r="L26" s="184">
        <v>-4.9683190250049307</v>
      </c>
      <c r="M26" s="184">
        <v>2.7985412260807152</v>
      </c>
      <c r="N26" s="123"/>
      <c r="P26" s="42"/>
      <c r="Q26" s="42"/>
      <c r="R26" s="42"/>
      <c r="S26" s="123"/>
      <c r="T26" s="123"/>
      <c r="U26" s="123"/>
    </row>
    <row r="27" spans="1:21" s="28" customFormat="1" ht="20.100000000000001" customHeight="1">
      <c r="A27" s="37" t="s">
        <v>24</v>
      </c>
      <c r="B27" s="183">
        <v>38701.793379260002</v>
      </c>
      <c r="C27" s="184">
        <v>1.4650694099499333</v>
      </c>
      <c r="D27" s="184">
        <v>0.747517947669877</v>
      </c>
      <c r="E27" s="184">
        <v>0.26104859990701357</v>
      </c>
      <c r="F27" s="183">
        <v>28371.528566429999</v>
      </c>
      <c r="G27" s="184">
        <v>0.52427255948479967</v>
      </c>
      <c r="H27" s="184">
        <v>-1.1386751064616334</v>
      </c>
      <c r="I27" s="184">
        <v>0.60130066038777841</v>
      </c>
      <c r="J27" s="183">
        <v>10330.264812830001</v>
      </c>
      <c r="K27" s="184">
        <v>4.1419050999043918</v>
      </c>
      <c r="L27" s="184">
        <v>6.3186093313600367</v>
      </c>
      <c r="M27" s="184">
        <v>-0.66170374077327665</v>
      </c>
      <c r="N27" s="123"/>
      <c r="P27" s="42"/>
      <c r="Q27" s="42"/>
      <c r="R27" s="42"/>
      <c r="S27" s="123"/>
      <c r="T27" s="123"/>
      <c r="U27" s="123"/>
    </row>
    <row r="28" spans="1:21" s="28" customFormat="1" ht="20.100000000000001" customHeight="1">
      <c r="A28" s="37" t="s">
        <v>25</v>
      </c>
      <c r="B28" s="183">
        <v>14405.41918225</v>
      </c>
      <c r="C28" s="184">
        <v>4.4943857758779302</v>
      </c>
      <c r="D28" s="184">
        <v>-1.8861023402033936</v>
      </c>
      <c r="E28" s="184">
        <v>1.4652041864930112</v>
      </c>
      <c r="F28" s="183">
        <v>13230.01935946</v>
      </c>
      <c r="G28" s="184">
        <v>4.7822215527373118</v>
      </c>
      <c r="H28" s="184">
        <v>-1.3504339254503037</v>
      </c>
      <c r="I28" s="184">
        <v>1.3783010563024334</v>
      </c>
      <c r="J28" s="183">
        <v>1175.3998227899999</v>
      </c>
      <c r="K28" s="184">
        <v>1.3603767211525053</v>
      </c>
      <c r="L28" s="184">
        <v>-7.5373219776497677</v>
      </c>
      <c r="M28" s="184">
        <v>2.45374155915394</v>
      </c>
      <c r="N28" s="123"/>
      <c r="P28" s="42"/>
      <c r="Q28" s="42"/>
      <c r="R28" s="42"/>
      <c r="S28" s="123"/>
      <c r="T28" s="123"/>
      <c r="U28" s="123"/>
    </row>
    <row r="29" spans="1:21" s="43" customFormat="1" ht="20.100000000000001" customHeight="1">
      <c r="A29" s="20" t="s">
        <v>26</v>
      </c>
      <c r="B29" s="183">
        <v>9908.9283133699992</v>
      </c>
      <c r="C29" s="184">
        <v>30.957907741371827</v>
      </c>
      <c r="D29" s="184">
        <v>3.9771360257338131</v>
      </c>
      <c r="E29" s="184">
        <v>1.4777419057460719</v>
      </c>
      <c r="F29" s="183">
        <v>8494.1684972799994</v>
      </c>
      <c r="G29" s="184">
        <v>19.674350248779575</v>
      </c>
      <c r="H29" s="184">
        <v>4.4698104410607158</v>
      </c>
      <c r="I29" s="184">
        <v>0.8224565496623768</v>
      </c>
      <c r="J29" s="183">
        <v>1414.75981609</v>
      </c>
      <c r="K29" s="184">
        <v>201.8067791922731</v>
      </c>
      <c r="L29" s="184">
        <v>1.114149575651652</v>
      </c>
      <c r="M29" s="184">
        <v>5.5984207401254906</v>
      </c>
      <c r="N29" s="71"/>
      <c r="P29" s="17"/>
      <c r="Q29" s="17"/>
      <c r="R29" s="17"/>
      <c r="S29" s="71"/>
      <c r="T29" s="71"/>
      <c r="U29" s="71"/>
    </row>
    <row r="30" spans="1:21" s="43" customFormat="1" ht="20.100000000000001" customHeight="1">
      <c r="A30" s="20" t="s">
        <v>27</v>
      </c>
      <c r="B30" s="183">
        <v>7428.2460990199997</v>
      </c>
      <c r="C30" s="184">
        <v>-5.3926511010195242</v>
      </c>
      <c r="D30" s="184">
        <v>-1.7971171825791288</v>
      </c>
      <c r="E30" s="184">
        <v>0.84085630255918886</v>
      </c>
      <c r="F30" s="183">
        <v>6001.9078269900001</v>
      </c>
      <c r="G30" s="184">
        <v>-4.5100686665519163</v>
      </c>
      <c r="H30" s="184">
        <v>-1.5264241897805704</v>
      </c>
      <c r="I30" s="184">
        <v>0.4347495526241687</v>
      </c>
      <c r="J30" s="183">
        <v>1426.3382720300001</v>
      </c>
      <c r="K30" s="184">
        <v>-8.9344084031027791</v>
      </c>
      <c r="L30" s="184">
        <v>-2.9200496449327602</v>
      </c>
      <c r="M30" s="184">
        <v>2.5863266375283729</v>
      </c>
      <c r="N30" s="71"/>
      <c r="P30" s="17"/>
      <c r="Q30" s="17"/>
      <c r="R30" s="17"/>
      <c r="S30" s="71"/>
      <c r="T30" s="71"/>
      <c r="U30" s="71"/>
    </row>
    <row r="31" spans="1:21" s="43" customFormat="1" ht="20.100000000000001" customHeight="1">
      <c r="A31" s="20" t="s">
        <v>28</v>
      </c>
      <c r="B31" s="183">
        <v>11437.60710352</v>
      </c>
      <c r="C31" s="184">
        <v>33.053533776185077</v>
      </c>
      <c r="D31" s="184">
        <v>-3.4658056970695412</v>
      </c>
      <c r="E31" s="184">
        <v>-2.3187490425818424</v>
      </c>
      <c r="F31" s="183">
        <v>9426.1459457799992</v>
      </c>
      <c r="G31" s="184">
        <v>22.621186159071073</v>
      </c>
      <c r="H31" s="184">
        <v>-5.3044653588040234</v>
      </c>
      <c r="I31" s="184">
        <v>-3.3360337799372246</v>
      </c>
      <c r="J31" s="183">
        <v>2011.4611577400001</v>
      </c>
      <c r="K31" s="184">
        <v>121.27402843174772</v>
      </c>
      <c r="L31" s="184">
        <v>6.1970822085460071</v>
      </c>
      <c r="M31" s="184">
        <v>2.7485450208086775</v>
      </c>
      <c r="N31" s="71"/>
      <c r="P31" s="17"/>
      <c r="Q31" s="17"/>
      <c r="R31" s="17"/>
      <c r="S31" s="71"/>
      <c r="T31" s="71"/>
      <c r="U31" s="71"/>
    </row>
    <row r="32" spans="1:21" s="43" customFormat="1" ht="20.100000000000001" customHeight="1">
      <c r="A32" s="20" t="s">
        <v>29</v>
      </c>
      <c r="B32" s="183">
        <v>31453.540544480002</v>
      </c>
      <c r="C32" s="184">
        <v>-20.692528493276001</v>
      </c>
      <c r="D32" s="184">
        <v>7.0159631695274385</v>
      </c>
      <c r="E32" s="184">
        <v>3.5778420993042062</v>
      </c>
      <c r="F32" s="183">
        <v>26128.13412273</v>
      </c>
      <c r="G32" s="184">
        <v>-12.62801722554488</v>
      </c>
      <c r="H32" s="184">
        <v>9.1326044752304512</v>
      </c>
      <c r="I32" s="184">
        <v>4.5523925927520565</v>
      </c>
      <c r="J32" s="183">
        <v>5325.4064217499999</v>
      </c>
      <c r="K32" s="184">
        <v>-45.412764051608299</v>
      </c>
      <c r="L32" s="184">
        <v>-2.2826868724200864</v>
      </c>
      <c r="M32" s="184">
        <v>-0.95188685403448403</v>
      </c>
      <c r="N32" s="71"/>
      <c r="P32" s="17"/>
      <c r="Q32" s="17"/>
      <c r="R32" s="17"/>
      <c r="S32" s="71"/>
      <c r="T32" s="71"/>
      <c r="U32" s="71"/>
    </row>
    <row r="33" spans="1:22" s="43" customFormat="1" ht="20.100000000000001" customHeight="1">
      <c r="A33" s="20" t="s">
        <v>30</v>
      </c>
      <c r="B33" s="183">
        <v>7095.4833939600003</v>
      </c>
      <c r="C33" s="184">
        <v>-11.049073232525231</v>
      </c>
      <c r="D33" s="184">
        <v>-0.58733614658356714</v>
      </c>
      <c r="E33" s="184">
        <v>0.66295111489959879</v>
      </c>
      <c r="F33" s="183">
        <v>4394.3398865400004</v>
      </c>
      <c r="G33" s="184">
        <v>-19.646474312554787</v>
      </c>
      <c r="H33" s="184">
        <v>-2.0420724585878389</v>
      </c>
      <c r="I33" s="184">
        <v>-0.77619695168013436</v>
      </c>
      <c r="J33" s="183">
        <v>2701.1435074199999</v>
      </c>
      <c r="K33" s="184">
        <v>7.6970801596352345</v>
      </c>
      <c r="L33" s="184">
        <v>1.8739018917164145</v>
      </c>
      <c r="M33" s="184">
        <v>3.0955787594499498</v>
      </c>
      <c r="N33" s="71"/>
      <c r="P33" s="17"/>
      <c r="Q33" s="17"/>
      <c r="R33" s="17"/>
      <c r="S33" s="71"/>
      <c r="T33" s="71"/>
      <c r="U33" s="71"/>
    </row>
    <row r="34" spans="1:22" s="43" customFormat="1" ht="20.100000000000001" customHeight="1">
      <c r="A34" s="20" t="s">
        <v>31</v>
      </c>
      <c r="B34" s="183">
        <v>13916.93663292</v>
      </c>
      <c r="C34" s="184">
        <v>11.376974737221218</v>
      </c>
      <c r="D34" s="184">
        <v>4.8510563240474056</v>
      </c>
      <c r="E34" s="184">
        <v>5.2931172945662581</v>
      </c>
      <c r="F34" s="183">
        <v>10072.326500880001</v>
      </c>
      <c r="G34" s="184">
        <v>12.092664974110008</v>
      </c>
      <c r="H34" s="184">
        <v>1.6287234249609668</v>
      </c>
      <c r="I34" s="184">
        <v>2.251635957389027</v>
      </c>
      <c r="J34" s="183">
        <v>3844.6101320399998</v>
      </c>
      <c r="K34" s="184">
        <v>9.544591427698947</v>
      </c>
      <c r="L34" s="184">
        <v>14.349815864087077</v>
      </c>
      <c r="M34" s="184">
        <v>14.191835043189087</v>
      </c>
      <c r="N34" s="71"/>
      <c r="P34" s="17"/>
      <c r="Q34" s="17"/>
      <c r="R34" s="17"/>
      <c r="S34" s="71"/>
      <c r="T34" s="71"/>
      <c r="U34" s="71"/>
    </row>
    <row r="35" spans="1:22" s="43" customFormat="1" ht="20.100000000000001" customHeight="1">
      <c r="A35" s="20" t="s">
        <v>32</v>
      </c>
      <c r="B35" s="183">
        <v>13361.015069110001</v>
      </c>
      <c r="C35" s="184">
        <v>11.368342408360377</v>
      </c>
      <c r="D35" s="184">
        <v>-0.37649086531791909</v>
      </c>
      <c r="E35" s="184">
        <v>1.5461773935246441</v>
      </c>
      <c r="F35" s="183">
        <v>10992.491744749999</v>
      </c>
      <c r="G35" s="184">
        <v>5.9080303932736058</v>
      </c>
      <c r="H35" s="184">
        <v>-0.73527267386893413</v>
      </c>
      <c r="I35" s="184">
        <v>1.1185115283655023</v>
      </c>
      <c r="J35" s="183">
        <v>2368.5233243600001</v>
      </c>
      <c r="K35" s="184">
        <v>46.398668247276191</v>
      </c>
      <c r="L35" s="184">
        <v>1.3231717388482593</v>
      </c>
      <c r="M35" s="184">
        <v>3.5793086153939555</v>
      </c>
      <c r="N35" s="71"/>
      <c r="P35" s="17"/>
      <c r="Q35" s="17"/>
      <c r="R35" s="17"/>
      <c r="S35" s="71"/>
      <c r="T35" s="71"/>
      <c r="U35" s="71"/>
    </row>
    <row r="36" spans="1:22" s="43" customFormat="1" ht="20.100000000000001" customHeight="1">
      <c r="A36" s="20" t="s">
        <v>33</v>
      </c>
      <c r="B36" s="183">
        <v>5028.0309471299997</v>
      </c>
      <c r="C36" s="184">
        <v>25.904251838331831</v>
      </c>
      <c r="D36" s="184">
        <v>4.3954986887349889</v>
      </c>
      <c r="E36" s="184">
        <v>2.5613325887842109</v>
      </c>
      <c r="F36" s="183">
        <v>4923.8360808699999</v>
      </c>
      <c r="G36" s="184">
        <v>26.494200433553218</v>
      </c>
      <c r="H36" s="184">
        <v>4.5671227025404022</v>
      </c>
      <c r="I36" s="184">
        <v>2.5709578081434756</v>
      </c>
      <c r="J36" s="183">
        <v>104.19486626</v>
      </c>
      <c r="K36" s="184">
        <v>3.1668433404880858</v>
      </c>
      <c r="L36" s="184">
        <v>-3.1186589735010557</v>
      </c>
      <c r="M36" s="184">
        <v>2.1085335161893539</v>
      </c>
      <c r="N36" s="71"/>
      <c r="P36" s="17"/>
      <c r="Q36" s="17"/>
      <c r="R36" s="17"/>
      <c r="S36" s="71"/>
      <c r="T36" s="71"/>
      <c r="U36" s="71"/>
    </row>
    <row r="37" spans="1:22" s="43" customFormat="1" ht="20.100000000000001" customHeight="1">
      <c r="A37" s="108" t="s">
        <v>34</v>
      </c>
      <c r="B37" s="185">
        <v>8144.0489112900004</v>
      </c>
      <c r="C37" s="186">
        <v>17.846076595973173</v>
      </c>
      <c r="D37" s="186">
        <v>5.9905778096987206</v>
      </c>
      <c r="E37" s="186">
        <v>4.4589357827168783</v>
      </c>
      <c r="F37" s="185">
        <v>7414.0125518699997</v>
      </c>
      <c r="G37" s="186">
        <v>16.59828804124605</v>
      </c>
      <c r="H37" s="186">
        <v>5.8689264000446428</v>
      </c>
      <c r="I37" s="186">
        <v>4.227040792970385</v>
      </c>
      <c r="J37" s="185">
        <v>730.03635942000005</v>
      </c>
      <c r="K37" s="186">
        <v>32.215525246651254</v>
      </c>
      <c r="L37" s="186">
        <v>7.2420539854175701</v>
      </c>
      <c r="M37" s="186">
        <v>6.8737904391781939</v>
      </c>
      <c r="N37" s="71"/>
      <c r="P37" s="17"/>
      <c r="Q37" s="17"/>
      <c r="R37" s="17"/>
      <c r="S37" s="71"/>
      <c r="T37" s="71"/>
      <c r="U37" s="71"/>
    </row>
    <row r="38" spans="1:22">
      <c r="A38" s="22" t="s">
        <v>4</v>
      </c>
      <c r="B38" s="23"/>
      <c r="C38" s="24"/>
      <c r="D38" s="24"/>
      <c r="E38" s="24"/>
      <c r="F38" s="23"/>
      <c r="G38" s="24"/>
      <c r="H38" s="24"/>
      <c r="I38" s="24"/>
      <c r="J38" s="23"/>
      <c r="K38" s="24"/>
      <c r="L38" s="24"/>
      <c r="P38" s="43"/>
      <c r="Q38" s="43"/>
      <c r="R38" s="43"/>
      <c r="S38" s="70"/>
      <c r="T38" s="70"/>
      <c r="U38" s="70"/>
    </row>
    <row r="39" spans="1:22" ht="54" customHeight="1">
      <c r="A39" s="216" t="s">
        <v>70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22" ht="50.25" customHeight="1">
      <c r="A40" s="1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2">
      <c r="B41" s="26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22" s="25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25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25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25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25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s="25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</sheetData>
  <mergeCells count="24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S8:U9"/>
    <mergeCell ref="P10:R10"/>
    <mergeCell ref="A39:L39"/>
    <mergeCell ref="K7:K8"/>
    <mergeCell ref="L7:L8"/>
    <mergeCell ref="M7:M8"/>
    <mergeCell ref="N8:N9"/>
    <mergeCell ref="P8:R9"/>
    <mergeCell ref="E7:E8"/>
    <mergeCell ref="F7:F8"/>
    <mergeCell ref="G7:G8"/>
    <mergeCell ref="H7:H8"/>
    <mergeCell ref="I7:I8"/>
    <mergeCell ref="J7:J8"/>
  </mergeCells>
  <hyperlinks>
    <hyperlink ref="A2" location="region!A2" display="Кредити, надані корпорація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2.6640625" style="25" customWidth="1"/>
    <col min="2" max="2" width="9.33203125" style="11" customWidth="1"/>
    <col min="3" max="3" width="8.44140625" style="11" customWidth="1"/>
    <col min="4" max="4" width="7.6640625" style="11" customWidth="1"/>
    <col min="5" max="5" width="7.5546875" style="11" customWidth="1"/>
    <col min="6" max="6" width="9" style="11" customWidth="1"/>
    <col min="7" max="7" width="8.109375" style="11" customWidth="1"/>
    <col min="8" max="8" width="7.5546875" style="11" customWidth="1"/>
    <col min="9" max="9" width="7.6640625" style="11" customWidth="1"/>
    <col min="10" max="10" width="8.6640625" style="11" customWidth="1"/>
    <col min="11" max="11" width="8.5546875" style="11" customWidth="1"/>
    <col min="12" max="12" width="7.6640625" style="11" customWidth="1"/>
    <col min="13" max="13" width="7.5546875" style="11" customWidth="1"/>
    <col min="14" max="16384" width="9.109375" style="11"/>
  </cols>
  <sheetData>
    <row r="1" spans="1:26">
      <c r="L1" s="199" t="s">
        <v>61</v>
      </c>
      <c r="M1" s="199"/>
    </row>
    <row r="2" spans="1:26" ht="16.2">
      <c r="A2" s="109" t="s">
        <v>77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25">
        <v>45379</v>
      </c>
      <c r="B3" s="225"/>
      <c r="C3" s="225"/>
      <c r="D3" s="225"/>
      <c r="E3" s="225"/>
      <c r="F3" s="225"/>
      <c r="G3" s="225"/>
    </row>
    <row r="4" spans="1:26" s="27" customFormat="1">
      <c r="A4" s="110"/>
    </row>
    <row r="5" spans="1:26" s="78" customFormat="1" ht="12.75" customHeight="1">
      <c r="A5" s="226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</row>
    <row r="6" spans="1:26" s="78" customFormat="1" ht="12.75" customHeight="1">
      <c r="A6" s="226"/>
      <c r="B6" s="230"/>
      <c r="C6" s="231"/>
      <c r="D6" s="231"/>
      <c r="E6" s="232"/>
      <c r="F6" s="235" t="s">
        <v>2</v>
      </c>
      <c r="G6" s="236"/>
      <c r="H6" s="236"/>
      <c r="I6" s="236"/>
      <c r="J6" s="237" t="s">
        <v>3</v>
      </c>
      <c r="K6" s="238"/>
      <c r="L6" s="238"/>
      <c r="M6" s="238"/>
    </row>
    <row r="7" spans="1:26" s="78" customFormat="1" ht="12.75" customHeight="1">
      <c r="A7" s="226"/>
      <c r="B7" s="224" t="s">
        <v>0</v>
      </c>
      <c r="C7" s="218" t="s">
        <v>8</v>
      </c>
      <c r="D7" s="218" t="s">
        <v>1</v>
      </c>
      <c r="E7" s="222" t="s">
        <v>60</v>
      </c>
      <c r="F7" s="224" t="s">
        <v>0</v>
      </c>
      <c r="G7" s="218" t="s">
        <v>8</v>
      </c>
      <c r="H7" s="218" t="s">
        <v>1</v>
      </c>
      <c r="I7" s="222" t="s">
        <v>60</v>
      </c>
      <c r="J7" s="224" t="s">
        <v>0</v>
      </c>
      <c r="K7" s="218" t="s">
        <v>8</v>
      </c>
      <c r="L7" s="218" t="s">
        <v>1</v>
      </c>
      <c r="M7" s="219" t="s">
        <v>60</v>
      </c>
    </row>
    <row r="8" spans="1:26" s="78" customFormat="1" ht="42" customHeight="1">
      <c r="A8" s="226"/>
      <c r="B8" s="224"/>
      <c r="C8" s="218"/>
      <c r="D8" s="218"/>
      <c r="E8" s="223"/>
      <c r="F8" s="224"/>
      <c r="G8" s="218"/>
      <c r="H8" s="218"/>
      <c r="I8" s="223"/>
      <c r="J8" s="224"/>
      <c r="K8" s="218"/>
      <c r="L8" s="218"/>
      <c r="M8" s="220"/>
      <c r="N8" s="221"/>
      <c r="O8" s="221"/>
      <c r="P8" s="221"/>
      <c r="Q8" s="214"/>
      <c r="R8" s="214"/>
      <c r="S8" s="214"/>
      <c r="U8" s="221"/>
      <c r="V8" s="221"/>
      <c r="W8" s="221"/>
      <c r="X8" s="214"/>
      <c r="Y8" s="214"/>
      <c r="Z8" s="214"/>
    </row>
    <row r="9" spans="1:26" s="113" customFormat="1">
      <c r="A9" s="111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2">
        <v>13</v>
      </c>
      <c r="N9" s="221"/>
      <c r="O9" s="221"/>
      <c r="P9" s="221"/>
      <c r="Q9" s="214"/>
      <c r="R9" s="214"/>
      <c r="S9" s="214"/>
      <c r="U9" s="221"/>
      <c r="V9" s="221"/>
      <c r="W9" s="221"/>
      <c r="X9" s="214"/>
      <c r="Y9" s="214"/>
      <c r="Z9" s="214"/>
    </row>
    <row r="10" spans="1:26" s="113" customFormat="1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215"/>
      <c r="O10" s="215"/>
      <c r="P10" s="215"/>
      <c r="Q10" s="117"/>
      <c r="R10" s="117"/>
      <c r="S10" s="117"/>
      <c r="U10" s="215"/>
      <c r="V10" s="215"/>
      <c r="W10" s="215"/>
      <c r="X10" s="117"/>
      <c r="Y10" s="117"/>
      <c r="Z10" s="117"/>
    </row>
    <row r="11" spans="1:26" s="162" customFormat="1">
      <c r="A11" s="118" t="s">
        <v>6</v>
      </c>
      <c r="B11" s="187">
        <v>759581.48332972999</v>
      </c>
      <c r="C11" s="188">
        <v>0.3757476421160959</v>
      </c>
      <c r="D11" s="188">
        <v>0.2743990199560784</v>
      </c>
      <c r="E11" s="188">
        <v>1.6392650370506914</v>
      </c>
      <c r="F11" s="187">
        <v>523665.81776980002</v>
      </c>
      <c r="G11" s="188">
        <v>1.9572004472116333</v>
      </c>
      <c r="H11" s="188">
        <v>1.4021359778516995</v>
      </c>
      <c r="I11" s="188">
        <v>1.7302539410666213</v>
      </c>
      <c r="J11" s="187">
        <v>235915.66555993</v>
      </c>
      <c r="K11" s="188">
        <v>-2.9651525924709432</v>
      </c>
      <c r="L11" s="188">
        <v>-2.1413802045192085</v>
      </c>
      <c r="M11" s="188">
        <v>1.4378759662862564</v>
      </c>
      <c r="N11" s="120"/>
      <c r="O11" s="119"/>
      <c r="P11" s="119"/>
      <c r="Q11" s="121"/>
      <c r="R11" s="121"/>
      <c r="S11" s="121"/>
      <c r="U11" s="119"/>
      <c r="V11" s="119"/>
      <c r="W11" s="119"/>
      <c r="X11" s="121"/>
      <c r="Y11" s="121"/>
      <c r="Z11" s="121"/>
    </row>
    <row r="12" spans="1:26" s="122" customFormat="1" ht="28.5" customHeight="1">
      <c r="A12" s="35" t="s">
        <v>9</v>
      </c>
      <c r="B12" s="189">
        <v>0</v>
      </c>
      <c r="C12" s="195">
        <v>0</v>
      </c>
      <c r="D12" s="195">
        <v>0</v>
      </c>
      <c r="E12" s="195">
        <v>0</v>
      </c>
      <c r="F12" s="189">
        <v>0</v>
      </c>
      <c r="G12" s="195">
        <v>0</v>
      </c>
      <c r="H12" s="195">
        <v>0</v>
      </c>
      <c r="I12" s="195">
        <v>0</v>
      </c>
      <c r="J12" s="189">
        <v>0</v>
      </c>
      <c r="K12" s="195">
        <v>0</v>
      </c>
      <c r="L12" s="195">
        <v>0</v>
      </c>
      <c r="M12" s="195">
        <v>0</v>
      </c>
      <c r="N12" s="42"/>
      <c r="O12" s="42"/>
      <c r="P12" s="42"/>
      <c r="Q12" s="123"/>
      <c r="R12" s="123"/>
      <c r="S12" s="123"/>
      <c r="U12" s="42"/>
      <c r="V12" s="42"/>
      <c r="W12" s="42"/>
      <c r="X12" s="123"/>
      <c r="Y12" s="123"/>
      <c r="Z12" s="123"/>
    </row>
    <row r="13" spans="1:26" s="34" customFormat="1" ht="20.100000000000001" customHeight="1">
      <c r="A13" s="36" t="s">
        <v>10</v>
      </c>
      <c r="B13" s="189"/>
      <c r="C13" s="190"/>
      <c r="D13" s="190"/>
      <c r="E13" s="190"/>
      <c r="F13" s="189"/>
      <c r="G13" s="190"/>
      <c r="H13" s="190"/>
      <c r="I13" s="190"/>
      <c r="J13" s="189"/>
      <c r="K13" s="190"/>
      <c r="L13" s="190"/>
      <c r="M13" s="190"/>
      <c r="N13" s="42"/>
      <c r="O13" s="42"/>
      <c r="P13" s="42"/>
      <c r="Q13" s="123"/>
      <c r="R13" s="123"/>
      <c r="S13" s="123"/>
      <c r="U13" s="42"/>
      <c r="V13" s="42"/>
      <c r="W13" s="42"/>
      <c r="X13" s="123"/>
      <c r="Y13" s="123"/>
      <c r="Z13" s="123"/>
    </row>
    <row r="14" spans="1:26" s="34" customFormat="1" ht="20.100000000000001" customHeight="1">
      <c r="A14" s="37" t="s">
        <v>11</v>
      </c>
      <c r="B14" s="189">
        <v>9429.7433920200001</v>
      </c>
      <c r="C14" s="190">
        <v>5.6770607008462122</v>
      </c>
      <c r="D14" s="190">
        <v>-5.8349887364064301</v>
      </c>
      <c r="E14" s="190">
        <v>0.56849810538469114</v>
      </c>
      <c r="F14" s="189">
        <v>8693.6119294100008</v>
      </c>
      <c r="G14" s="190">
        <v>4.3352207093352462</v>
      </c>
      <c r="H14" s="190">
        <v>-4.0410020218865981</v>
      </c>
      <c r="I14" s="190">
        <v>1.2727092810447971</v>
      </c>
      <c r="J14" s="189">
        <v>736.13146260999997</v>
      </c>
      <c r="K14" s="190">
        <v>24.602266158017855</v>
      </c>
      <c r="L14" s="190">
        <v>-22.865479792697968</v>
      </c>
      <c r="M14" s="190">
        <v>-7.0635554313070514</v>
      </c>
      <c r="N14" s="42"/>
      <c r="O14" s="42"/>
      <c r="P14" s="42"/>
      <c r="Q14" s="123"/>
      <c r="R14" s="123"/>
      <c r="S14" s="123"/>
      <c r="U14" s="42"/>
      <c r="V14" s="42"/>
      <c r="W14" s="42"/>
      <c r="X14" s="123"/>
      <c r="Y14" s="123"/>
      <c r="Z14" s="123"/>
    </row>
    <row r="15" spans="1:26" s="34" customFormat="1" ht="20.100000000000001" customHeight="1">
      <c r="A15" s="37" t="s">
        <v>12</v>
      </c>
      <c r="B15" s="189">
        <v>9489.1652161500006</v>
      </c>
      <c r="C15" s="190">
        <v>18.200077918320829</v>
      </c>
      <c r="D15" s="190">
        <v>0.75764497551675447</v>
      </c>
      <c r="E15" s="190">
        <v>3.8980396050216228</v>
      </c>
      <c r="F15" s="189">
        <v>7566.2372721399997</v>
      </c>
      <c r="G15" s="190">
        <v>12.872019053461159</v>
      </c>
      <c r="H15" s="190">
        <v>-0.44821031539188994</v>
      </c>
      <c r="I15" s="190">
        <v>2.5964355280229938</v>
      </c>
      <c r="J15" s="189">
        <v>1922.9279440099999</v>
      </c>
      <c r="K15" s="190">
        <v>45.162134197858592</v>
      </c>
      <c r="L15" s="190">
        <v>5.800186707926585</v>
      </c>
      <c r="M15" s="190">
        <v>9.3570028797609979</v>
      </c>
      <c r="N15" s="42"/>
      <c r="O15" s="42"/>
      <c r="P15" s="42"/>
      <c r="Q15" s="123"/>
      <c r="R15" s="123"/>
      <c r="S15" s="123"/>
      <c r="U15" s="42"/>
      <c r="V15" s="42"/>
      <c r="W15" s="42"/>
      <c r="X15" s="123"/>
      <c r="Y15" s="123"/>
      <c r="Z15" s="123"/>
    </row>
    <row r="16" spans="1:26" s="28" customFormat="1" ht="20.100000000000001" customHeight="1">
      <c r="A16" s="37" t="s">
        <v>13</v>
      </c>
      <c r="B16" s="189">
        <v>31789.182007039999</v>
      </c>
      <c r="C16" s="190">
        <v>1.9673157183299566</v>
      </c>
      <c r="D16" s="190">
        <v>-6.7808168939737499</v>
      </c>
      <c r="E16" s="190">
        <v>-2.9951166942015419</v>
      </c>
      <c r="F16" s="189">
        <v>21440.556007539999</v>
      </c>
      <c r="G16" s="190">
        <v>8.7303715207511345E-2</v>
      </c>
      <c r="H16" s="190">
        <v>-7.176691721492773</v>
      </c>
      <c r="I16" s="190">
        <v>-3.6887467789325541</v>
      </c>
      <c r="J16" s="189">
        <v>10348.6259995</v>
      </c>
      <c r="K16" s="190">
        <v>6.0962207929286905</v>
      </c>
      <c r="L16" s="190">
        <v>-5.9497921490560941</v>
      </c>
      <c r="M16" s="190">
        <v>-1.5257612329820205</v>
      </c>
      <c r="N16" s="42"/>
      <c r="O16" s="42"/>
      <c r="P16" s="42"/>
      <c r="Q16" s="123"/>
      <c r="R16" s="123"/>
      <c r="S16" s="123"/>
      <c r="U16" s="42"/>
      <c r="V16" s="42"/>
      <c r="W16" s="42"/>
      <c r="X16" s="123"/>
      <c r="Y16" s="123"/>
      <c r="Z16" s="123"/>
    </row>
    <row r="17" spans="1:26" s="28" customFormat="1" ht="20.100000000000001" customHeight="1">
      <c r="A17" s="37" t="s">
        <v>14</v>
      </c>
      <c r="B17" s="189">
        <v>1460.5479312699999</v>
      </c>
      <c r="C17" s="190">
        <v>-8.3404249358592608</v>
      </c>
      <c r="D17" s="190">
        <v>0.64073640460749459</v>
      </c>
      <c r="E17" s="190">
        <v>1.1814466407879252</v>
      </c>
      <c r="F17" s="189">
        <v>1396.2278391100001</v>
      </c>
      <c r="G17" s="190">
        <v>-9.0113833108239874</v>
      </c>
      <c r="H17" s="190">
        <v>0.52497655185615599</v>
      </c>
      <c r="I17" s="190">
        <v>1.1147743163994619</v>
      </c>
      <c r="J17" s="189">
        <v>64.320092160000002</v>
      </c>
      <c r="K17" s="190">
        <v>9.1280286701478985</v>
      </c>
      <c r="L17" s="190">
        <v>3.2209854206002575</v>
      </c>
      <c r="M17" s="190">
        <v>2.6507200348553113</v>
      </c>
      <c r="N17" s="42"/>
      <c r="O17" s="42"/>
      <c r="P17" s="42"/>
      <c r="Q17" s="123"/>
      <c r="R17" s="123"/>
      <c r="S17" s="123"/>
      <c r="U17" s="42"/>
      <c r="V17" s="42"/>
      <c r="W17" s="42"/>
      <c r="X17" s="123"/>
      <c r="Y17" s="123"/>
      <c r="Z17" s="123"/>
    </row>
    <row r="18" spans="1:26" s="28" customFormat="1" ht="20.100000000000001" customHeight="1">
      <c r="A18" s="37" t="s">
        <v>15</v>
      </c>
      <c r="B18" s="189">
        <v>5019.3575437700001</v>
      </c>
      <c r="C18" s="190">
        <v>-13.717943520239544</v>
      </c>
      <c r="D18" s="190">
        <v>0.98752168393396289</v>
      </c>
      <c r="E18" s="190">
        <v>4.3193925609335224</v>
      </c>
      <c r="F18" s="189">
        <v>4323.5769794999997</v>
      </c>
      <c r="G18" s="190">
        <v>-15.930861310562918</v>
      </c>
      <c r="H18" s="190">
        <v>2.3719066672880444</v>
      </c>
      <c r="I18" s="190">
        <v>5.0157779019719868</v>
      </c>
      <c r="J18" s="189">
        <v>695.78056427000001</v>
      </c>
      <c r="K18" s="190">
        <v>3.1549542737886895</v>
      </c>
      <c r="L18" s="190">
        <v>-6.8408677978302279</v>
      </c>
      <c r="M18" s="190">
        <v>0.19087497466317416</v>
      </c>
      <c r="N18" s="42"/>
      <c r="O18" s="42"/>
      <c r="P18" s="42"/>
      <c r="Q18" s="123"/>
      <c r="R18" s="123"/>
      <c r="S18" s="123"/>
      <c r="U18" s="42"/>
      <c r="V18" s="42"/>
      <c r="W18" s="42"/>
      <c r="X18" s="123"/>
      <c r="Y18" s="123"/>
      <c r="Z18" s="123"/>
    </row>
    <row r="19" spans="1:26" s="28" customFormat="1" ht="20.100000000000001" customHeight="1">
      <c r="A19" s="37" t="s">
        <v>16</v>
      </c>
      <c r="B19" s="189">
        <v>2717.0935417400001</v>
      </c>
      <c r="C19" s="190">
        <v>13.673704261585414</v>
      </c>
      <c r="D19" s="190">
        <v>5.4588989324428496</v>
      </c>
      <c r="E19" s="190">
        <v>6.6900722722679831</v>
      </c>
      <c r="F19" s="189">
        <v>2075.6233935700002</v>
      </c>
      <c r="G19" s="190">
        <v>26.040903568390277</v>
      </c>
      <c r="H19" s="190">
        <v>11.151161684006937</v>
      </c>
      <c r="I19" s="190">
        <v>5.4122049017784519</v>
      </c>
      <c r="J19" s="189">
        <v>641.47014817000002</v>
      </c>
      <c r="K19" s="190">
        <v>-13.719585000101119</v>
      </c>
      <c r="L19" s="190">
        <v>-9.5323065374010127</v>
      </c>
      <c r="M19" s="190">
        <v>11.045887709878528</v>
      </c>
      <c r="N19" s="42"/>
      <c r="O19" s="42"/>
      <c r="P19" s="42"/>
      <c r="Q19" s="123"/>
      <c r="R19" s="123"/>
      <c r="S19" s="123"/>
      <c r="U19" s="42"/>
      <c r="V19" s="42"/>
      <c r="W19" s="42"/>
      <c r="X19" s="123"/>
      <c r="Y19" s="123"/>
      <c r="Z19" s="123"/>
    </row>
    <row r="20" spans="1:26" s="28" customFormat="1" ht="20.100000000000001" customHeight="1">
      <c r="A20" s="37" t="s">
        <v>17</v>
      </c>
      <c r="B20" s="189">
        <v>13638.33981216</v>
      </c>
      <c r="C20" s="190">
        <v>-7.5191880609847601</v>
      </c>
      <c r="D20" s="190">
        <v>0.56365672501168262</v>
      </c>
      <c r="E20" s="190">
        <v>0.54727449909317727</v>
      </c>
      <c r="F20" s="189">
        <v>8591.9372784200004</v>
      </c>
      <c r="G20" s="190">
        <v>-0.4915946502471229</v>
      </c>
      <c r="H20" s="190">
        <v>3.9822187973028917</v>
      </c>
      <c r="I20" s="190">
        <v>1.1570496934880623</v>
      </c>
      <c r="J20" s="189">
        <v>5046.4025337399999</v>
      </c>
      <c r="K20" s="190">
        <v>-17.445681609206716</v>
      </c>
      <c r="L20" s="190">
        <v>-4.7670040347470035</v>
      </c>
      <c r="M20" s="190">
        <v>-0.47417894307869801</v>
      </c>
      <c r="N20" s="42"/>
      <c r="O20" s="42"/>
      <c r="P20" s="42"/>
      <c r="Q20" s="123"/>
      <c r="R20" s="123"/>
      <c r="S20" s="123"/>
      <c r="U20" s="42"/>
      <c r="V20" s="42"/>
      <c r="W20" s="42"/>
      <c r="X20" s="123"/>
      <c r="Y20" s="123"/>
      <c r="Z20" s="123"/>
    </row>
    <row r="21" spans="1:26" s="28" customFormat="1" ht="20.100000000000001" customHeight="1">
      <c r="A21" s="37" t="s">
        <v>18</v>
      </c>
      <c r="B21" s="189">
        <v>8127.5182607200004</v>
      </c>
      <c r="C21" s="190">
        <v>9.7170589950504365</v>
      </c>
      <c r="D21" s="190">
        <v>-0.1433536560426063</v>
      </c>
      <c r="E21" s="190">
        <v>1.3846384875612898</v>
      </c>
      <c r="F21" s="189">
        <v>5076.8386792399997</v>
      </c>
      <c r="G21" s="190">
        <v>0.64426870171274686</v>
      </c>
      <c r="H21" s="190">
        <v>-9.6572818166350771E-2</v>
      </c>
      <c r="I21" s="190">
        <v>7.9115844442512184E-2</v>
      </c>
      <c r="J21" s="189">
        <v>3050.6795814799998</v>
      </c>
      <c r="K21" s="190">
        <v>29.081900328407727</v>
      </c>
      <c r="L21" s="190">
        <v>-0.22110771250611094</v>
      </c>
      <c r="M21" s="190">
        <v>3.6344273846629704</v>
      </c>
      <c r="N21" s="42"/>
      <c r="O21" s="42"/>
      <c r="P21" s="42"/>
      <c r="Q21" s="123"/>
      <c r="R21" s="123"/>
      <c r="S21" s="123"/>
      <c r="U21" s="42"/>
      <c r="V21" s="42"/>
      <c r="W21" s="42"/>
      <c r="X21" s="123"/>
      <c r="Y21" s="123"/>
      <c r="Z21" s="123"/>
    </row>
    <row r="22" spans="1:26" s="124" customFormat="1" ht="20.100000000000001" customHeight="1">
      <c r="A22" s="37" t="s">
        <v>19</v>
      </c>
      <c r="B22" s="189">
        <v>502988.25099655997</v>
      </c>
      <c r="C22" s="190">
        <v>-7.0023661759066158E-2</v>
      </c>
      <c r="D22" s="190">
        <v>0.9072644509778911</v>
      </c>
      <c r="E22" s="190">
        <v>1.8917723651239271</v>
      </c>
      <c r="F22" s="189">
        <v>346450.39574990002</v>
      </c>
      <c r="G22" s="190">
        <v>2.3810009361808397</v>
      </c>
      <c r="H22" s="190">
        <v>2.6289060384189611</v>
      </c>
      <c r="I22" s="190">
        <v>2.245226832558501</v>
      </c>
      <c r="J22" s="189">
        <v>156537.85524666001</v>
      </c>
      <c r="K22" s="190">
        <v>-5.0983531764393035</v>
      </c>
      <c r="L22" s="190">
        <v>-2.7050458174998653</v>
      </c>
      <c r="M22" s="190">
        <v>1.1181284078434715</v>
      </c>
      <c r="N22" s="42"/>
      <c r="O22" s="42"/>
      <c r="P22" s="42"/>
      <c r="Q22" s="121"/>
      <c r="R22" s="121"/>
      <c r="S22" s="121"/>
      <c r="U22" s="42"/>
      <c r="V22" s="42"/>
      <c r="W22" s="42"/>
      <c r="X22" s="121"/>
      <c r="Y22" s="121"/>
      <c r="Z22" s="121"/>
    </row>
    <row r="23" spans="1:26" s="28" customFormat="1" ht="20.100000000000001" customHeight="1">
      <c r="A23" s="37" t="s">
        <v>20</v>
      </c>
      <c r="B23" s="189">
        <v>6831.0358883500003</v>
      </c>
      <c r="C23" s="190">
        <v>-0.60139683214454465</v>
      </c>
      <c r="D23" s="190">
        <v>-10.320800106352905</v>
      </c>
      <c r="E23" s="190">
        <v>-0.85790953663892822</v>
      </c>
      <c r="F23" s="189">
        <v>6013.1505950600003</v>
      </c>
      <c r="G23" s="190">
        <v>-2.6544682639502497</v>
      </c>
      <c r="H23" s="190">
        <v>-11.208047583983927</v>
      </c>
      <c r="I23" s="190">
        <v>-1.5275061749479022</v>
      </c>
      <c r="J23" s="189">
        <v>817.88529329000005</v>
      </c>
      <c r="K23" s="190">
        <v>17.639733763853087</v>
      </c>
      <c r="L23" s="190">
        <v>-3.2101260165725449</v>
      </c>
      <c r="M23" s="190">
        <v>4.3593112220976735</v>
      </c>
      <c r="N23" s="42"/>
      <c r="O23" s="42"/>
      <c r="P23" s="42"/>
      <c r="Q23" s="123"/>
      <c r="R23" s="123"/>
      <c r="S23" s="123"/>
      <c r="U23" s="42"/>
      <c r="V23" s="42"/>
      <c r="W23" s="42"/>
      <c r="X23" s="123"/>
      <c r="Y23" s="123"/>
      <c r="Z23" s="123"/>
    </row>
    <row r="24" spans="1:26" s="28" customFormat="1" ht="20.100000000000001" customHeight="1">
      <c r="A24" s="37" t="s">
        <v>21</v>
      </c>
      <c r="B24" s="189">
        <v>731.4637444</v>
      </c>
      <c r="C24" s="190">
        <v>-10.583105723561431</v>
      </c>
      <c r="D24" s="190">
        <v>-3.974691216593186</v>
      </c>
      <c r="E24" s="190">
        <v>-0.19001512218680716</v>
      </c>
      <c r="F24" s="189">
        <v>731.4637444</v>
      </c>
      <c r="G24" s="190">
        <v>-10.583105723561431</v>
      </c>
      <c r="H24" s="190">
        <v>-3.974691216593186</v>
      </c>
      <c r="I24" s="190">
        <v>-0.19001512218680716</v>
      </c>
      <c r="J24" s="189">
        <v>0</v>
      </c>
      <c r="K24" s="195">
        <v>0</v>
      </c>
      <c r="L24" s="195">
        <v>0</v>
      </c>
      <c r="M24" s="195">
        <v>0</v>
      </c>
      <c r="N24" s="42"/>
      <c r="O24" s="42"/>
      <c r="P24" s="42"/>
      <c r="Q24" s="123"/>
      <c r="R24" s="123"/>
      <c r="S24" s="123"/>
      <c r="U24" s="42"/>
      <c r="V24" s="42"/>
      <c r="W24" s="42"/>
      <c r="X24" s="123"/>
      <c r="Y24" s="123"/>
      <c r="Z24" s="123"/>
    </row>
    <row r="25" spans="1:26" s="28" customFormat="1" ht="20.100000000000001" customHeight="1">
      <c r="A25" s="37" t="s">
        <v>22</v>
      </c>
      <c r="B25" s="189">
        <v>37799.797011939998</v>
      </c>
      <c r="C25" s="190">
        <v>13.737258430253149</v>
      </c>
      <c r="D25" s="190">
        <v>1.6571497186786104</v>
      </c>
      <c r="E25" s="190">
        <v>2.0148953019562725</v>
      </c>
      <c r="F25" s="189">
        <v>22341.81147371</v>
      </c>
      <c r="G25" s="190">
        <v>18.61482705322031</v>
      </c>
      <c r="H25" s="190">
        <v>3.4949055989797841</v>
      </c>
      <c r="I25" s="190">
        <v>1.3829093305216702</v>
      </c>
      <c r="J25" s="189">
        <v>15457.985538229999</v>
      </c>
      <c r="K25" s="190">
        <v>7.3566950392157366</v>
      </c>
      <c r="L25" s="190">
        <v>-0.88655620203559238</v>
      </c>
      <c r="M25" s="190">
        <v>2.942370574062906</v>
      </c>
      <c r="N25" s="42"/>
      <c r="O25" s="42"/>
      <c r="P25" s="42"/>
      <c r="Q25" s="123"/>
      <c r="R25" s="123"/>
      <c r="S25" s="123"/>
      <c r="U25" s="42"/>
      <c r="V25" s="42"/>
      <c r="W25" s="42"/>
      <c r="X25" s="123"/>
      <c r="Y25" s="123"/>
      <c r="Z25" s="123"/>
    </row>
    <row r="26" spans="1:26" s="28" customFormat="1" ht="20.100000000000001" customHeight="1">
      <c r="A26" s="37" t="s">
        <v>23</v>
      </c>
      <c r="B26" s="189">
        <v>16529.895939180002</v>
      </c>
      <c r="C26" s="190">
        <v>-2.1800044551707884</v>
      </c>
      <c r="D26" s="190">
        <v>-3.5901541697364223</v>
      </c>
      <c r="E26" s="190">
        <v>2.463565399488246</v>
      </c>
      <c r="F26" s="189">
        <v>5323.04185779</v>
      </c>
      <c r="G26" s="190">
        <v>-1.0922932089211912</v>
      </c>
      <c r="H26" s="190">
        <v>-0.52748800596464207</v>
      </c>
      <c r="I26" s="190">
        <v>1.7584145014273531</v>
      </c>
      <c r="J26" s="189">
        <v>11206.85408139</v>
      </c>
      <c r="K26" s="190">
        <v>-2.6883097880208879</v>
      </c>
      <c r="L26" s="190">
        <v>-4.9797512790333371</v>
      </c>
      <c r="M26" s="190">
        <v>2.8019333165452593</v>
      </c>
      <c r="N26" s="42"/>
      <c r="O26" s="42"/>
      <c r="P26" s="42"/>
      <c r="Q26" s="123"/>
      <c r="R26" s="123"/>
      <c r="S26" s="123"/>
      <c r="U26" s="42"/>
      <c r="V26" s="42"/>
      <c r="W26" s="42"/>
      <c r="X26" s="123"/>
      <c r="Y26" s="123"/>
      <c r="Z26" s="123"/>
    </row>
    <row r="27" spans="1:26" s="28" customFormat="1" ht="20.100000000000001" customHeight="1">
      <c r="A27" s="37" t="s">
        <v>24</v>
      </c>
      <c r="B27" s="189">
        <v>29317.719945320001</v>
      </c>
      <c r="C27" s="190">
        <v>1.2069596780679177</v>
      </c>
      <c r="D27" s="190">
        <v>-0.1411231487415705</v>
      </c>
      <c r="E27" s="190">
        <v>-0.15976649289713407</v>
      </c>
      <c r="F27" s="189">
        <v>20097.57295853</v>
      </c>
      <c r="G27" s="190">
        <v>-0.39526522682554344</v>
      </c>
      <c r="H27" s="190">
        <v>-3.0884519755087467</v>
      </c>
      <c r="I27" s="190">
        <v>0.2126177632730446</v>
      </c>
      <c r="J27" s="189">
        <v>9220.1469867899996</v>
      </c>
      <c r="K27" s="190">
        <v>4.8845274944121684</v>
      </c>
      <c r="L27" s="190">
        <v>6.9486814335355689</v>
      </c>
      <c r="M27" s="190">
        <v>-0.96195554421349527</v>
      </c>
      <c r="N27" s="42"/>
      <c r="O27" s="42"/>
      <c r="P27" s="42"/>
      <c r="Q27" s="123"/>
      <c r="R27" s="123"/>
      <c r="S27" s="123"/>
      <c r="U27" s="42"/>
      <c r="V27" s="42"/>
      <c r="W27" s="42"/>
      <c r="X27" s="123"/>
      <c r="Y27" s="123"/>
      <c r="Z27" s="123"/>
    </row>
    <row r="28" spans="1:26" s="28" customFormat="1" ht="20.100000000000001" customHeight="1">
      <c r="A28" s="37" t="s">
        <v>25</v>
      </c>
      <c r="B28" s="189">
        <v>8760.1139834099995</v>
      </c>
      <c r="C28" s="190">
        <v>-2.2511091881885505</v>
      </c>
      <c r="D28" s="190">
        <v>-5.9182628667690977</v>
      </c>
      <c r="E28" s="190">
        <v>1.1315077713606172</v>
      </c>
      <c r="F28" s="189">
        <v>7640.8448218800004</v>
      </c>
      <c r="G28" s="190">
        <v>-2.8551684392988079</v>
      </c>
      <c r="H28" s="190">
        <v>-5.6124114971902515</v>
      </c>
      <c r="I28" s="190">
        <v>0.93906262543936236</v>
      </c>
      <c r="J28" s="189">
        <v>1119.26916153</v>
      </c>
      <c r="K28" s="190">
        <v>2.0821690026675128</v>
      </c>
      <c r="L28" s="190">
        <v>-7.9543926124283786</v>
      </c>
      <c r="M28" s="190">
        <v>2.4651231716355255</v>
      </c>
      <c r="N28" s="42"/>
      <c r="O28" s="42"/>
      <c r="P28" s="42"/>
      <c r="Q28" s="123"/>
      <c r="R28" s="123"/>
      <c r="S28" s="123"/>
      <c r="U28" s="42"/>
      <c r="V28" s="42"/>
      <c r="W28" s="42"/>
      <c r="X28" s="123"/>
      <c r="Y28" s="123"/>
      <c r="Z28" s="123"/>
    </row>
    <row r="29" spans="1:26" s="43" customFormat="1" ht="20.100000000000001" customHeight="1">
      <c r="A29" s="20" t="s">
        <v>26</v>
      </c>
      <c r="B29" s="189">
        <v>6405.5723475599998</v>
      </c>
      <c r="C29" s="190">
        <v>27.536437878410254</v>
      </c>
      <c r="D29" s="190">
        <v>2.034076054549331</v>
      </c>
      <c r="E29" s="190">
        <v>0.46260311718917535</v>
      </c>
      <c r="F29" s="189">
        <v>5081.8991998600004</v>
      </c>
      <c r="G29" s="190">
        <v>9.2854567662594292</v>
      </c>
      <c r="H29" s="190">
        <v>2.2386135601676642</v>
      </c>
      <c r="I29" s="190">
        <v>-0.86020425254379518</v>
      </c>
      <c r="J29" s="189">
        <v>1323.6731477000001</v>
      </c>
      <c r="K29" s="190">
        <v>255.4170677246704</v>
      </c>
      <c r="L29" s="190">
        <v>1.2563519345709722</v>
      </c>
      <c r="M29" s="190">
        <v>5.8868033262485824</v>
      </c>
      <c r="N29" s="17"/>
      <c r="O29" s="17"/>
      <c r="P29" s="17"/>
      <c r="Q29" s="71"/>
      <c r="R29" s="71"/>
      <c r="S29" s="71"/>
      <c r="U29" s="17"/>
      <c r="V29" s="17"/>
      <c r="W29" s="17"/>
      <c r="X29" s="71"/>
      <c r="Y29" s="71"/>
      <c r="Z29" s="71"/>
    </row>
    <row r="30" spans="1:26" s="43" customFormat="1" ht="20.100000000000001" customHeight="1">
      <c r="A30" s="20" t="s">
        <v>27</v>
      </c>
      <c r="B30" s="189">
        <v>4497.2028812199997</v>
      </c>
      <c r="C30" s="190">
        <v>-14.612537813272326</v>
      </c>
      <c r="D30" s="190">
        <v>-5.5177848840773152</v>
      </c>
      <c r="E30" s="190">
        <v>0.13544864841963999</v>
      </c>
      <c r="F30" s="189">
        <v>3115.8310714600002</v>
      </c>
      <c r="G30" s="190">
        <v>-16.839090957824638</v>
      </c>
      <c r="H30" s="190">
        <v>-6.5698604386644632</v>
      </c>
      <c r="I30" s="190">
        <v>-0.91561150517051715</v>
      </c>
      <c r="J30" s="189">
        <v>1381.3718097599999</v>
      </c>
      <c r="K30" s="190">
        <v>-9.1244075949559686</v>
      </c>
      <c r="L30" s="190">
        <v>-3.0554527441768471</v>
      </c>
      <c r="M30" s="190">
        <v>2.5901074764755379</v>
      </c>
      <c r="N30" s="17"/>
      <c r="O30" s="17"/>
      <c r="P30" s="17"/>
      <c r="Q30" s="71"/>
      <c r="R30" s="71"/>
      <c r="S30" s="71"/>
      <c r="U30" s="17"/>
      <c r="V30" s="17"/>
      <c r="W30" s="17"/>
      <c r="X30" s="71"/>
      <c r="Y30" s="71"/>
      <c r="Z30" s="71"/>
    </row>
    <row r="31" spans="1:26" s="43" customFormat="1" ht="20.100000000000001" customHeight="1">
      <c r="A31" s="20" t="s">
        <v>28</v>
      </c>
      <c r="B31" s="189">
        <v>9248.4489306699998</v>
      </c>
      <c r="C31" s="190">
        <v>33.234680115903586</v>
      </c>
      <c r="D31" s="190">
        <v>-6.1196843935020695</v>
      </c>
      <c r="E31" s="190">
        <v>-3.6652107493274997</v>
      </c>
      <c r="F31" s="189">
        <v>7301.9598548399999</v>
      </c>
      <c r="G31" s="190">
        <v>19.606163375245217</v>
      </c>
      <c r="H31" s="190">
        <v>-8.9901958746316524</v>
      </c>
      <c r="I31" s="190">
        <v>-5.2489508094006823</v>
      </c>
      <c r="J31" s="189">
        <v>1946.48907583</v>
      </c>
      <c r="K31" s="190">
        <v>132.70288096001312</v>
      </c>
      <c r="L31" s="190">
        <v>6.4789126751437038</v>
      </c>
      <c r="M31" s="190">
        <v>2.7793482524074875</v>
      </c>
      <c r="N31" s="17"/>
      <c r="O31" s="17"/>
      <c r="P31" s="17"/>
      <c r="Q31" s="71"/>
      <c r="R31" s="71"/>
      <c r="S31" s="71"/>
      <c r="U31" s="17"/>
      <c r="V31" s="17"/>
      <c r="W31" s="17"/>
      <c r="X31" s="71"/>
      <c r="Y31" s="71"/>
      <c r="Z31" s="71"/>
    </row>
    <row r="32" spans="1:26" s="43" customFormat="1" ht="20.100000000000001" customHeight="1">
      <c r="A32" s="20" t="s">
        <v>29</v>
      </c>
      <c r="B32" s="189">
        <v>22788.206801069999</v>
      </c>
      <c r="C32" s="190">
        <v>-24.823544980100465</v>
      </c>
      <c r="D32" s="190">
        <v>9.3350625123419917</v>
      </c>
      <c r="E32" s="190">
        <v>4.6929053354902948</v>
      </c>
      <c r="F32" s="189">
        <v>17848.844571760001</v>
      </c>
      <c r="G32" s="190">
        <v>-14.845336800371527</v>
      </c>
      <c r="H32" s="190">
        <v>13.165247206602146</v>
      </c>
      <c r="I32" s="190">
        <v>6.451140983631376</v>
      </c>
      <c r="J32" s="189">
        <v>4939.3622293099997</v>
      </c>
      <c r="K32" s="190">
        <v>-47.186468005355245</v>
      </c>
      <c r="L32" s="190">
        <v>-2.5799430740010649</v>
      </c>
      <c r="M32" s="190">
        <v>-1.2037590773021236</v>
      </c>
      <c r="N32" s="17"/>
      <c r="O32" s="17"/>
      <c r="P32" s="17"/>
      <c r="Q32" s="71"/>
      <c r="R32" s="71"/>
      <c r="S32" s="71"/>
      <c r="U32" s="17"/>
      <c r="V32" s="17"/>
      <c r="W32" s="17"/>
      <c r="X32" s="71"/>
      <c r="Y32" s="71"/>
      <c r="Z32" s="71"/>
    </row>
    <row r="33" spans="1:27" s="43" customFormat="1" ht="20.100000000000001" customHeight="1">
      <c r="A33" s="20" t="s">
        <v>30</v>
      </c>
      <c r="B33" s="189">
        <v>5048.73247782</v>
      </c>
      <c r="C33" s="190">
        <v>0.22515381810497104</v>
      </c>
      <c r="D33" s="190">
        <v>1.3518287636904915</v>
      </c>
      <c r="E33" s="190">
        <v>2.1130165560745269</v>
      </c>
      <c r="F33" s="189">
        <v>2393.84468302</v>
      </c>
      <c r="G33" s="190">
        <v>-7.1086228531469686</v>
      </c>
      <c r="H33" s="190">
        <v>0.56522178149269564</v>
      </c>
      <c r="I33" s="190">
        <v>0.83055055427534796</v>
      </c>
      <c r="J33" s="189">
        <v>2654.8877947999999</v>
      </c>
      <c r="K33" s="190">
        <v>7.9067350896997226</v>
      </c>
      <c r="L33" s="190">
        <v>2.0717172054302893</v>
      </c>
      <c r="M33" s="190">
        <v>3.2976775188040079</v>
      </c>
      <c r="N33" s="17"/>
      <c r="O33" s="17"/>
      <c r="P33" s="17"/>
      <c r="Q33" s="71"/>
      <c r="R33" s="71"/>
      <c r="S33" s="71"/>
      <c r="U33" s="17"/>
      <c r="V33" s="17"/>
      <c r="W33" s="17"/>
      <c r="X33" s="71"/>
      <c r="Y33" s="71"/>
      <c r="Z33" s="71"/>
    </row>
    <row r="34" spans="1:27" s="43" customFormat="1" ht="20.100000000000001" customHeight="1">
      <c r="A34" s="20" t="s">
        <v>31</v>
      </c>
      <c r="B34" s="189">
        <v>9738.4146491600004</v>
      </c>
      <c r="C34" s="190">
        <v>4.7175697424586076</v>
      </c>
      <c r="D34" s="190">
        <v>3.4189277386188337</v>
      </c>
      <c r="E34" s="190">
        <v>6.3321027103432357</v>
      </c>
      <c r="F34" s="189">
        <v>5965.8802322900001</v>
      </c>
      <c r="G34" s="190">
        <v>1.6283666087991975</v>
      </c>
      <c r="H34" s="190">
        <v>-2.6426301424864107</v>
      </c>
      <c r="I34" s="190">
        <v>1.7216655691829175</v>
      </c>
      <c r="J34" s="189">
        <v>3772.5344168699999</v>
      </c>
      <c r="K34" s="190">
        <v>10.005519464906044</v>
      </c>
      <c r="L34" s="190">
        <v>14.713542866727309</v>
      </c>
      <c r="M34" s="190">
        <v>14.541938922324647</v>
      </c>
      <c r="N34" s="17"/>
      <c r="O34" s="17"/>
      <c r="P34" s="17"/>
      <c r="Q34" s="71"/>
      <c r="R34" s="71"/>
      <c r="S34" s="71"/>
      <c r="U34" s="17"/>
      <c r="V34" s="17"/>
      <c r="W34" s="17"/>
      <c r="X34" s="71"/>
      <c r="Y34" s="71"/>
      <c r="Z34" s="71"/>
    </row>
    <row r="35" spans="1:27" s="43" customFormat="1" ht="20.100000000000001" customHeight="1">
      <c r="A35" s="20" t="s">
        <v>32</v>
      </c>
      <c r="B35" s="189">
        <v>9509.0757047799998</v>
      </c>
      <c r="C35" s="190">
        <v>6.3192641593741428</v>
      </c>
      <c r="D35" s="190">
        <v>-3.3121070516407798</v>
      </c>
      <c r="E35" s="190">
        <v>0.93900811593685773</v>
      </c>
      <c r="F35" s="189">
        <v>7194.16589595</v>
      </c>
      <c r="G35" s="190">
        <v>-2.694728137718613</v>
      </c>
      <c r="H35" s="190">
        <v>-4.7966080782735929</v>
      </c>
      <c r="I35" s="190">
        <v>4.6096750052427637E-2</v>
      </c>
      <c r="J35" s="189">
        <v>2314.9098088300002</v>
      </c>
      <c r="K35" s="190">
        <v>49.301827117688418</v>
      </c>
      <c r="L35" s="190">
        <v>1.6119042850633321</v>
      </c>
      <c r="M35" s="190">
        <v>3.8185918304298241</v>
      </c>
      <c r="N35" s="17"/>
      <c r="O35" s="17"/>
      <c r="P35" s="17"/>
      <c r="Q35" s="71"/>
      <c r="R35" s="71"/>
      <c r="S35" s="71"/>
      <c r="U35" s="17"/>
      <c r="V35" s="17"/>
      <c r="W35" s="17"/>
      <c r="X35" s="71"/>
      <c r="Y35" s="71"/>
      <c r="Z35" s="71"/>
    </row>
    <row r="36" spans="1:27" s="43" customFormat="1" ht="20.100000000000001" customHeight="1">
      <c r="A36" s="20" t="s">
        <v>33</v>
      </c>
      <c r="B36" s="189">
        <v>2695.9064552599998</v>
      </c>
      <c r="C36" s="190">
        <v>23.247923855466681</v>
      </c>
      <c r="D36" s="190">
        <v>1.5232941555672284</v>
      </c>
      <c r="E36" s="190">
        <v>1.917874597171803</v>
      </c>
      <c r="F36" s="189">
        <v>2691.8214945700001</v>
      </c>
      <c r="G36" s="190">
        <v>23.103319967635201</v>
      </c>
      <c r="H36" s="190">
        <v>1.5684421341670713</v>
      </c>
      <c r="I36" s="190">
        <v>1.9293307231890395</v>
      </c>
      <c r="J36" s="189">
        <v>4.0849606899999999</v>
      </c>
      <c r="K36" s="190">
        <v>445.46359864719989</v>
      </c>
      <c r="L36" s="190">
        <v>-21.477056839962771</v>
      </c>
      <c r="M36" s="190">
        <v>-5.1099009816353345</v>
      </c>
      <c r="N36" s="17"/>
      <c r="O36" s="17"/>
      <c r="P36" s="17"/>
      <c r="Q36" s="71"/>
      <c r="R36" s="71"/>
      <c r="S36" s="71"/>
      <c r="U36" s="17"/>
      <c r="V36" s="17"/>
      <c r="W36" s="17"/>
      <c r="X36" s="71"/>
      <c r="Y36" s="71"/>
      <c r="Z36" s="71"/>
    </row>
    <row r="37" spans="1:27" s="43" customFormat="1" ht="20.100000000000001" customHeight="1">
      <c r="A37" s="108" t="s">
        <v>34</v>
      </c>
      <c r="B37" s="191">
        <v>5020.6978681600003</v>
      </c>
      <c r="C37" s="192">
        <v>10.364940378782748</v>
      </c>
      <c r="D37" s="192">
        <v>4.4552029215569888</v>
      </c>
      <c r="E37" s="192">
        <v>5.0271474113214651</v>
      </c>
      <c r="F37" s="191">
        <v>4308.6801858500003</v>
      </c>
      <c r="G37" s="192">
        <v>7.3264690167939222</v>
      </c>
      <c r="H37" s="192">
        <v>3.9663507661762907</v>
      </c>
      <c r="I37" s="192">
        <v>4.702496364904249</v>
      </c>
      <c r="J37" s="191">
        <v>712.01768231000005</v>
      </c>
      <c r="K37" s="192">
        <v>33.181216488743786</v>
      </c>
      <c r="L37" s="192">
        <v>7.5143811067145805</v>
      </c>
      <c r="M37" s="192">
        <v>7.0355053386220447</v>
      </c>
      <c r="N37" s="17"/>
      <c r="O37" s="17"/>
      <c r="P37" s="17"/>
      <c r="Q37" s="71"/>
      <c r="R37" s="71"/>
      <c r="S37" s="71"/>
      <c r="U37" s="17"/>
      <c r="V37" s="17"/>
      <c r="W37" s="17"/>
      <c r="X37" s="71"/>
      <c r="Y37" s="71"/>
      <c r="Z37" s="71"/>
    </row>
    <row r="38" spans="1:27">
      <c r="A38" s="22" t="s">
        <v>4</v>
      </c>
      <c r="B38" s="23"/>
      <c r="C38" s="24"/>
      <c r="D38" s="24"/>
      <c r="E38" s="24"/>
      <c r="F38" s="23"/>
      <c r="G38" s="24"/>
      <c r="H38" s="24"/>
      <c r="I38" s="24"/>
      <c r="J38" s="23"/>
      <c r="K38" s="24"/>
      <c r="L38" s="24"/>
      <c r="U38" s="43"/>
      <c r="V38" s="43"/>
      <c r="W38" s="43"/>
      <c r="X38" s="70"/>
      <c r="Y38" s="70"/>
      <c r="Z38" s="70"/>
    </row>
    <row r="39" spans="1:27" ht="39.75" customHeight="1">
      <c r="A39" s="216" t="s">
        <v>69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27" ht="15">
      <c r="A40" s="5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7">
      <c r="B41" s="26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7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7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7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7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27" s="25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25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25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25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25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</sheetData>
  <mergeCells count="26">
    <mergeCell ref="L1:M1"/>
    <mergeCell ref="M7:M8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F6:I6"/>
    <mergeCell ref="I7:I8"/>
    <mergeCell ref="A39:L39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корпорація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51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2.6640625" style="25" customWidth="1"/>
    <col min="2" max="2" width="10.109375" style="27" customWidth="1"/>
    <col min="3" max="3" width="8.44140625" style="27" customWidth="1"/>
    <col min="4" max="4" width="7.6640625" style="27" customWidth="1"/>
    <col min="5" max="5" width="7.5546875" style="27" customWidth="1"/>
    <col min="6" max="6" width="10" style="27" customWidth="1"/>
    <col min="7" max="7" width="8.109375" style="27" customWidth="1"/>
    <col min="8" max="8" width="7.6640625" style="27" customWidth="1"/>
    <col min="9" max="9" width="7.5546875" style="27" customWidth="1"/>
    <col min="10" max="10" width="9.6640625" style="27" customWidth="1"/>
    <col min="11" max="11" width="8.5546875" style="27" customWidth="1"/>
    <col min="12" max="12" width="7.6640625" style="27" customWidth="1"/>
    <col min="13" max="13" width="7.5546875" style="27" customWidth="1"/>
    <col min="14" max="14" width="14.88671875" style="27" customWidth="1"/>
    <col min="15" max="15" width="9.109375" style="27"/>
    <col min="16" max="16" width="18.44140625" style="27" customWidth="1"/>
    <col min="17" max="16384" width="9.109375" style="11"/>
  </cols>
  <sheetData>
    <row r="1" spans="1:26">
      <c r="L1" s="243" t="s">
        <v>61</v>
      </c>
      <c r="M1" s="243"/>
    </row>
    <row r="2" spans="1:26" ht="14.4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6">
      <c r="A3" s="225">
        <v>45379</v>
      </c>
      <c r="B3" s="225"/>
      <c r="C3" s="225"/>
      <c r="D3" s="225"/>
      <c r="E3" s="225"/>
      <c r="F3" s="225"/>
      <c r="G3" s="225"/>
    </row>
    <row r="4" spans="1:26">
      <c r="A4" s="12"/>
    </row>
    <row r="5" spans="1:26" s="68" customFormat="1" ht="12.75" customHeight="1">
      <c r="A5" s="245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  <c r="N5" s="78"/>
      <c r="O5" s="78"/>
      <c r="P5" s="78"/>
    </row>
    <row r="6" spans="1:26" s="68" customFormat="1" ht="12.75" customHeight="1">
      <c r="A6" s="245"/>
      <c r="B6" s="235"/>
      <c r="C6" s="236"/>
      <c r="D6" s="236"/>
      <c r="E6" s="246"/>
      <c r="F6" s="233" t="s">
        <v>2</v>
      </c>
      <c r="G6" s="234"/>
      <c r="H6" s="234"/>
      <c r="I6" s="247"/>
      <c r="J6" s="233" t="s">
        <v>3</v>
      </c>
      <c r="K6" s="234"/>
      <c r="L6" s="234"/>
      <c r="M6" s="234"/>
      <c r="N6" s="78"/>
      <c r="O6" s="78"/>
      <c r="P6" s="78"/>
    </row>
    <row r="7" spans="1:26" s="68" customFormat="1" ht="12.75" customHeight="1">
      <c r="A7" s="245"/>
      <c r="B7" s="224" t="s">
        <v>0</v>
      </c>
      <c r="C7" s="218" t="s">
        <v>8</v>
      </c>
      <c r="D7" s="218" t="s">
        <v>1</v>
      </c>
      <c r="E7" s="248" t="s">
        <v>60</v>
      </c>
      <c r="F7" s="224" t="s">
        <v>0</v>
      </c>
      <c r="G7" s="218" t="s">
        <v>8</v>
      </c>
      <c r="H7" s="218" t="s">
        <v>1</v>
      </c>
      <c r="I7" s="248" t="s">
        <v>60</v>
      </c>
      <c r="J7" s="224" t="s">
        <v>0</v>
      </c>
      <c r="K7" s="218" t="s">
        <v>8</v>
      </c>
      <c r="L7" s="218" t="s">
        <v>1</v>
      </c>
      <c r="M7" s="244" t="s">
        <v>60</v>
      </c>
      <c r="N7" s="78"/>
      <c r="O7" s="78"/>
      <c r="P7" s="78"/>
    </row>
    <row r="8" spans="1:26" s="68" customFormat="1" ht="42" customHeight="1">
      <c r="A8" s="245"/>
      <c r="B8" s="224"/>
      <c r="C8" s="218"/>
      <c r="D8" s="218"/>
      <c r="E8" s="248"/>
      <c r="F8" s="224"/>
      <c r="G8" s="218"/>
      <c r="H8" s="218"/>
      <c r="I8" s="248"/>
      <c r="J8" s="224"/>
      <c r="K8" s="218"/>
      <c r="L8" s="218"/>
      <c r="M8" s="244"/>
      <c r="N8" s="221"/>
      <c r="O8" s="221"/>
      <c r="P8" s="221"/>
      <c r="Q8" s="239"/>
      <c r="R8" s="239"/>
      <c r="S8" s="239"/>
      <c r="T8" s="73"/>
      <c r="U8" s="240"/>
      <c r="V8" s="240"/>
      <c r="W8" s="240"/>
      <c r="X8" s="239"/>
      <c r="Y8" s="239"/>
      <c r="Z8" s="239"/>
    </row>
    <row r="9" spans="1:26" s="14" customFormat="1">
      <c r="A9" s="13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2">
        <v>13</v>
      </c>
      <c r="N9" s="221"/>
      <c r="O9" s="221"/>
      <c r="P9" s="221"/>
      <c r="Q9" s="239"/>
      <c r="R9" s="239"/>
      <c r="S9" s="239"/>
      <c r="T9" s="46"/>
      <c r="U9" s="240"/>
      <c r="V9" s="240"/>
      <c r="W9" s="240"/>
      <c r="X9" s="239"/>
      <c r="Y9" s="239"/>
      <c r="Z9" s="239"/>
    </row>
    <row r="10" spans="1:26" s="14" customFormat="1" ht="12.75" customHeight="1">
      <c r="A10" s="107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215"/>
      <c r="O10" s="215"/>
      <c r="P10" s="215"/>
      <c r="Q10" s="69"/>
      <c r="R10" s="69"/>
      <c r="S10" s="69"/>
      <c r="T10" s="46"/>
      <c r="U10" s="241"/>
      <c r="V10" s="241"/>
      <c r="W10" s="241"/>
      <c r="X10" s="69"/>
      <c r="Y10" s="69"/>
      <c r="Z10" s="69"/>
    </row>
    <row r="11" spans="1:26" s="163" customFormat="1" ht="17.25" customHeight="1">
      <c r="A11" s="15" t="s">
        <v>6</v>
      </c>
      <c r="B11" s="193">
        <v>235649.78243204</v>
      </c>
      <c r="C11" s="194">
        <v>13.761850086559789</v>
      </c>
      <c r="D11" s="194">
        <v>6.2288217976885818</v>
      </c>
      <c r="E11" s="194">
        <v>2.3578157160876145</v>
      </c>
      <c r="F11" s="193">
        <v>223484.12641428001</v>
      </c>
      <c r="G11" s="194">
        <v>15.040308699990774</v>
      </c>
      <c r="H11" s="194">
        <v>6.4882979454998946</v>
      </c>
      <c r="I11" s="194">
        <v>2.3684213846937041</v>
      </c>
      <c r="J11" s="193">
        <v>12165.65601776</v>
      </c>
      <c r="K11" s="194">
        <v>-5.5251246479095357</v>
      </c>
      <c r="L11" s="194">
        <v>1.6775599687491649</v>
      </c>
      <c r="M11" s="194">
        <v>2.1633789256072049</v>
      </c>
      <c r="N11" s="119"/>
      <c r="O11" s="119"/>
      <c r="P11" s="119"/>
      <c r="Q11" s="70"/>
      <c r="R11" s="70"/>
      <c r="S11" s="70"/>
      <c r="U11" s="16"/>
      <c r="V11" s="16"/>
      <c r="W11" s="16"/>
      <c r="X11" s="70"/>
      <c r="Y11" s="70"/>
      <c r="Z11" s="70"/>
    </row>
    <row r="12" spans="1:26" s="122" customFormat="1" ht="28.5" customHeight="1">
      <c r="A12" s="35" t="s">
        <v>9</v>
      </c>
      <c r="B12" s="195">
        <v>1.4392527900000001</v>
      </c>
      <c r="C12" s="195">
        <v>0</v>
      </c>
      <c r="D12" s="195">
        <v>0</v>
      </c>
      <c r="E12" s="195">
        <v>0</v>
      </c>
      <c r="F12" s="195">
        <v>0.85076823999999995</v>
      </c>
      <c r="G12" s="195">
        <v>0</v>
      </c>
      <c r="H12" s="195">
        <v>0</v>
      </c>
      <c r="I12" s="195">
        <v>0</v>
      </c>
      <c r="J12" s="195">
        <v>0.58848455</v>
      </c>
      <c r="K12" s="195">
        <v>0</v>
      </c>
      <c r="L12" s="195">
        <v>0</v>
      </c>
      <c r="M12" s="195">
        <v>0</v>
      </c>
      <c r="N12" s="42"/>
      <c r="O12" s="42"/>
      <c r="P12" s="42"/>
      <c r="Q12" s="123"/>
      <c r="R12" s="123"/>
      <c r="S12" s="123"/>
      <c r="U12" s="42"/>
      <c r="V12" s="42"/>
      <c r="W12" s="42"/>
      <c r="X12" s="123"/>
      <c r="Y12" s="123"/>
      <c r="Z12" s="123"/>
    </row>
    <row r="13" spans="1:26" s="19" customFormat="1" ht="20.100000000000001" customHeight="1">
      <c r="A13" s="36" t="s">
        <v>10</v>
      </c>
      <c r="B13" s="195"/>
      <c r="C13" s="196"/>
      <c r="D13" s="196"/>
      <c r="E13" s="196"/>
      <c r="F13" s="195"/>
      <c r="G13" s="196"/>
      <c r="H13" s="196"/>
      <c r="I13" s="196"/>
      <c r="J13" s="195"/>
      <c r="K13" s="196"/>
      <c r="L13" s="196"/>
      <c r="M13" s="196"/>
      <c r="N13" s="42"/>
      <c r="O13" s="42"/>
      <c r="P13" s="42"/>
      <c r="Q13" s="71"/>
      <c r="R13" s="71"/>
      <c r="S13" s="71"/>
      <c r="U13" s="17"/>
      <c r="V13" s="17"/>
      <c r="W13" s="17"/>
      <c r="X13" s="71"/>
      <c r="Y13" s="71"/>
      <c r="Z13" s="71"/>
    </row>
    <row r="14" spans="1:26" s="19" customFormat="1" ht="20.100000000000001" customHeight="1">
      <c r="A14" s="37" t="s">
        <v>11</v>
      </c>
      <c r="B14" s="195">
        <v>5248.7045561599998</v>
      </c>
      <c r="C14" s="196">
        <v>30.170145680879585</v>
      </c>
      <c r="D14" s="196">
        <v>7.9736134240646237</v>
      </c>
      <c r="E14" s="196">
        <v>3.0125781714158535</v>
      </c>
      <c r="F14" s="195">
        <v>5161.0847525899999</v>
      </c>
      <c r="G14" s="196">
        <v>31.042589001159826</v>
      </c>
      <c r="H14" s="196">
        <v>8.1046321068070739</v>
      </c>
      <c r="I14" s="196">
        <v>3.0318184208426402</v>
      </c>
      <c r="J14" s="195">
        <v>87.619803570000002</v>
      </c>
      <c r="K14" s="196">
        <v>-6.4977225434244019</v>
      </c>
      <c r="L14" s="196">
        <v>0.77915118619080204</v>
      </c>
      <c r="M14" s="196">
        <v>1.8918060771276828</v>
      </c>
      <c r="N14" s="42"/>
      <c r="O14" s="42"/>
      <c r="P14" s="42"/>
      <c r="Q14" s="71"/>
      <c r="R14" s="71"/>
      <c r="S14" s="71"/>
      <c r="U14" s="17"/>
      <c r="V14" s="17"/>
      <c r="W14" s="17"/>
      <c r="X14" s="71"/>
      <c r="Y14" s="71"/>
      <c r="Z14" s="71"/>
    </row>
    <row r="15" spans="1:26" s="19" customFormat="1" ht="20.100000000000001" customHeight="1">
      <c r="A15" s="37" t="s">
        <v>12</v>
      </c>
      <c r="B15" s="195">
        <v>3591.0040102900002</v>
      </c>
      <c r="C15" s="196">
        <v>34.786893211451286</v>
      </c>
      <c r="D15" s="196">
        <v>9.1565806649288533</v>
      </c>
      <c r="E15" s="196">
        <v>3.3473140397356929</v>
      </c>
      <c r="F15" s="195">
        <v>3455.0697155799999</v>
      </c>
      <c r="G15" s="196">
        <v>37.758597322888363</v>
      </c>
      <c r="H15" s="196">
        <v>9.689326722690879</v>
      </c>
      <c r="I15" s="196">
        <v>3.4470324515778969</v>
      </c>
      <c r="J15" s="195">
        <v>135.93429470999999</v>
      </c>
      <c r="K15" s="196">
        <v>-12.944977940420586</v>
      </c>
      <c r="L15" s="196">
        <v>-2.8378777440900649</v>
      </c>
      <c r="M15" s="196">
        <v>0.87574998909151702</v>
      </c>
      <c r="N15" s="42"/>
      <c r="O15" s="42"/>
      <c r="P15" s="42"/>
      <c r="Q15" s="71"/>
      <c r="R15" s="71"/>
      <c r="S15" s="71"/>
      <c r="U15" s="17"/>
      <c r="V15" s="17"/>
      <c r="W15" s="17"/>
      <c r="X15" s="71"/>
      <c r="Y15" s="71"/>
      <c r="Z15" s="71"/>
    </row>
    <row r="16" spans="1:26" s="43" customFormat="1" ht="20.100000000000001" customHeight="1">
      <c r="A16" s="37" t="s">
        <v>13</v>
      </c>
      <c r="B16" s="195">
        <v>22499.067802969999</v>
      </c>
      <c r="C16" s="196">
        <v>19.831164895573238</v>
      </c>
      <c r="D16" s="196">
        <v>4.1186975280107276</v>
      </c>
      <c r="E16" s="196">
        <v>1.3465844534045033</v>
      </c>
      <c r="F16" s="195">
        <v>21923.269618300001</v>
      </c>
      <c r="G16" s="196">
        <v>21.216007249788674</v>
      </c>
      <c r="H16" s="196">
        <v>4.2297495674047383</v>
      </c>
      <c r="I16" s="196">
        <v>1.3706335267076497</v>
      </c>
      <c r="J16" s="195">
        <v>575.79818466999996</v>
      </c>
      <c r="K16" s="196">
        <v>-16.49315387303028</v>
      </c>
      <c r="L16" s="196">
        <v>5.9607599007691192E-2</v>
      </c>
      <c r="M16" s="196">
        <v>0.43933845231167368</v>
      </c>
      <c r="N16" s="42"/>
      <c r="O16" s="42"/>
      <c r="P16" s="42"/>
      <c r="Q16" s="71"/>
      <c r="R16" s="71"/>
      <c r="S16" s="71"/>
      <c r="U16" s="17"/>
      <c r="V16" s="17"/>
      <c r="W16" s="17"/>
      <c r="X16" s="71"/>
      <c r="Y16" s="71"/>
      <c r="Z16" s="71"/>
    </row>
    <row r="17" spans="1:26" s="43" customFormat="1" ht="20.100000000000001" customHeight="1">
      <c r="A17" s="37" t="s">
        <v>14</v>
      </c>
      <c r="B17" s="195">
        <v>2882.5321643500001</v>
      </c>
      <c r="C17" s="196">
        <v>-40.527506404814886</v>
      </c>
      <c r="D17" s="196">
        <v>-6.4818926241865427</v>
      </c>
      <c r="E17" s="196">
        <v>-2.8705262606381012</v>
      </c>
      <c r="F17" s="195">
        <v>2840.1374621999998</v>
      </c>
      <c r="G17" s="196">
        <v>-40.249142497630999</v>
      </c>
      <c r="H17" s="196">
        <v>-6.3368279237132015</v>
      </c>
      <c r="I17" s="196">
        <v>-2.9323924312954119</v>
      </c>
      <c r="J17" s="195">
        <v>42.394702150000001</v>
      </c>
      <c r="K17" s="196">
        <v>-54.673879360618741</v>
      </c>
      <c r="L17" s="196">
        <v>-15.272979832150696</v>
      </c>
      <c r="M17" s="196">
        <v>1.4616758833310399</v>
      </c>
      <c r="N17" s="42"/>
      <c r="O17" s="42"/>
      <c r="P17" s="42"/>
      <c r="Q17" s="71"/>
      <c r="R17" s="71"/>
      <c r="S17" s="71"/>
      <c r="U17" s="17"/>
      <c r="V17" s="17"/>
      <c r="W17" s="17"/>
      <c r="X17" s="71"/>
      <c r="Y17" s="71"/>
      <c r="Z17" s="71"/>
    </row>
    <row r="18" spans="1:26" s="43" customFormat="1" ht="20.100000000000001" customHeight="1">
      <c r="A18" s="37" t="s">
        <v>15</v>
      </c>
      <c r="B18" s="195">
        <v>3596.2201620599999</v>
      </c>
      <c r="C18" s="196">
        <v>27.458988431607708</v>
      </c>
      <c r="D18" s="196">
        <v>7.868564912325084</v>
      </c>
      <c r="E18" s="196">
        <v>3.3379386569538241</v>
      </c>
      <c r="F18" s="195">
        <v>3565.9229922099998</v>
      </c>
      <c r="G18" s="196">
        <v>27.961883096668586</v>
      </c>
      <c r="H18" s="196">
        <v>7.9250727811851789</v>
      </c>
      <c r="I18" s="196">
        <v>3.344478572488498</v>
      </c>
      <c r="J18" s="195">
        <v>30.29716985</v>
      </c>
      <c r="K18" s="196">
        <v>-12.852017888506012</v>
      </c>
      <c r="L18" s="196">
        <v>1.6070377748839633</v>
      </c>
      <c r="M18" s="196">
        <v>2.5739413934719124</v>
      </c>
      <c r="N18" s="42"/>
      <c r="O18" s="42"/>
      <c r="P18" s="42"/>
      <c r="Q18" s="71"/>
      <c r="R18" s="71"/>
      <c r="S18" s="71"/>
      <c r="U18" s="17"/>
      <c r="V18" s="17"/>
      <c r="W18" s="17"/>
      <c r="X18" s="71"/>
      <c r="Y18" s="71"/>
      <c r="Z18" s="71"/>
    </row>
    <row r="19" spans="1:26" s="43" customFormat="1" ht="20.100000000000001" customHeight="1">
      <c r="A19" s="37" t="s">
        <v>16</v>
      </c>
      <c r="B19" s="195">
        <v>3297.1768141900002</v>
      </c>
      <c r="C19" s="196">
        <v>25.158279340913097</v>
      </c>
      <c r="D19" s="196">
        <v>6.8668237719351737</v>
      </c>
      <c r="E19" s="196">
        <v>2.8582899548576108</v>
      </c>
      <c r="F19" s="195">
        <v>3031.4835110899999</v>
      </c>
      <c r="G19" s="196">
        <v>29.353218648475746</v>
      </c>
      <c r="H19" s="196">
        <v>7.7698595460034454</v>
      </c>
      <c r="I19" s="196">
        <v>3.1214431069891475</v>
      </c>
      <c r="J19" s="195">
        <v>265.69330309999998</v>
      </c>
      <c r="K19" s="196">
        <v>-8.6448029869609258</v>
      </c>
      <c r="L19" s="196">
        <v>-2.4586519202932209</v>
      </c>
      <c r="M19" s="196">
        <v>-5.1817972089907016E-2</v>
      </c>
      <c r="N19" s="42"/>
      <c r="O19" s="42"/>
      <c r="P19" s="42"/>
      <c r="Q19" s="71"/>
      <c r="R19" s="71"/>
      <c r="S19" s="71"/>
      <c r="U19" s="17"/>
      <c r="V19" s="17"/>
      <c r="W19" s="17"/>
      <c r="X19" s="71"/>
      <c r="Y19" s="71"/>
      <c r="Z19" s="71"/>
    </row>
    <row r="20" spans="1:26" s="43" customFormat="1" ht="20.100000000000001" customHeight="1">
      <c r="A20" s="37" t="s">
        <v>17</v>
      </c>
      <c r="B20" s="195">
        <v>5666.9004150000001</v>
      </c>
      <c r="C20" s="196">
        <v>-14.624331812966147</v>
      </c>
      <c r="D20" s="196">
        <v>-2.7432462985246104</v>
      </c>
      <c r="E20" s="196">
        <v>-1.4792431988776968</v>
      </c>
      <c r="F20" s="195">
        <v>5463.7486543000005</v>
      </c>
      <c r="G20" s="196">
        <v>-15.006892121056993</v>
      </c>
      <c r="H20" s="196">
        <v>-2.8810968176001666</v>
      </c>
      <c r="I20" s="196">
        <v>-1.5334781509128419</v>
      </c>
      <c r="J20" s="195">
        <v>203.15176070000001</v>
      </c>
      <c r="K20" s="196">
        <v>-2.8656339805523885</v>
      </c>
      <c r="L20" s="196">
        <v>1.1168513986203692</v>
      </c>
      <c r="M20" s="196">
        <v>2.1492227396606722E-3</v>
      </c>
      <c r="N20" s="42"/>
      <c r="O20" s="42"/>
      <c r="P20" s="42"/>
      <c r="Q20" s="71"/>
      <c r="R20" s="71"/>
      <c r="S20" s="71"/>
      <c r="U20" s="17"/>
      <c r="V20" s="17"/>
      <c r="W20" s="17"/>
      <c r="X20" s="71"/>
      <c r="Y20" s="71"/>
      <c r="Z20" s="71"/>
    </row>
    <row r="21" spans="1:26" s="43" customFormat="1" ht="20.100000000000001" customHeight="1">
      <c r="A21" s="37" t="s">
        <v>18</v>
      </c>
      <c r="B21" s="195">
        <v>3887.0141318999999</v>
      </c>
      <c r="C21" s="196">
        <v>30.896313092064219</v>
      </c>
      <c r="D21" s="196">
        <v>7.4012586513375425</v>
      </c>
      <c r="E21" s="196">
        <v>3.0383202396402282</v>
      </c>
      <c r="F21" s="195">
        <v>3844.6215519000002</v>
      </c>
      <c r="G21" s="196">
        <v>31.77653464742437</v>
      </c>
      <c r="H21" s="196">
        <v>7.5155236262634588</v>
      </c>
      <c r="I21" s="196">
        <v>3.0656489859586316</v>
      </c>
      <c r="J21" s="195">
        <v>42.392580000000002</v>
      </c>
      <c r="K21" s="196">
        <v>-18.484473435500064</v>
      </c>
      <c r="L21" s="196">
        <v>-2.0404874463910119</v>
      </c>
      <c r="M21" s="196">
        <v>0.61869451580602686</v>
      </c>
      <c r="N21" s="42"/>
      <c r="O21" s="42"/>
      <c r="P21" s="42"/>
      <c r="Q21" s="71"/>
      <c r="R21" s="71"/>
      <c r="S21" s="71"/>
      <c r="U21" s="17"/>
      <c r="V21" s="17"/>
      <c r="W21" s="17"/>
      <c r="X21" s="71"/>
      <c r="Y21" s="71"/>
      <c r="Z21" s="71"/>
    </row>
    <row r="22" spans="1:26" s="72" customFormat="1" ht="20.100000000000001" customHeight="1">
      <c r="A22" s="37" t="s">
        <v>19</v>
      </c>
      <c r="B22" s="195">
        <v>117501.53935301</v>
      </c>
      <c r="C22" s="196">
        <v>15.611662392334097</v>
      </c>
      <c r="D22" s="196">
        <v>7.8130558294907502</v>
      </c>
      <c r="E22" s="196">
        <v>2.9089308070850279</v>
      </c>
      <c r="F22" s="195">
        <v>109268.32842239999</v>
      </c>
      <c r="G22" s="196">
        <v>17.190448416647499</v>
      </c>
      <c r="H22" s="196">
        <v>8.2009785007072082</v>
      </c>
      <c r="I22" s="196">
        <v>2.9306746307801177</v>
      </c>
      <c r="J22" s="195">
        <v>8233.2109306099992</v>
      </c>
      <c r="K22" s="196">
        <v>-1.9238864177902144</v>
      </c>
      <c r="L22" s="196">
        <v>2.9161412850733797</v>
      </c>
      <c r="M22" s="196">
        <v>2.6212218799711309</v>
      </c>
      <c r="N22" s="121"/>
      <c r="O22" s="18"/>
      <c r="P22" s="42"/>
      <c r="Q22" s="70"/>
      <c r="R22" s="70"/>
      <c r="S22" s="70"/>
      <c r="U22" s="17"/>
      <c r="V22" s="17"/>
      <c r="W22" s="17"/>
      <c r="X22" s="71"/>
      <c r="Y22" s="71"/>
      <c r="Z22" s="71"/>
    </row>
    <row r="23" spans="1:26" s="43" customFormat="1" ht="20.100000000000001" customHeight="1">
      <c r="A23" s="20" t="s">
        <v>20</v>
      </c>
      <c r="B23" s="195">
        <v>3181.6977584599999</v>
      </c>
      <c r="C23" s="196">
        <v>18.334363829051355</v>
      </c>
      <c r="D23" s="196">
        <v>5.2154361594477052</v>
      </c>
      <c r="E23" s="196">
        <v>2.4174373635093218</v>
      </c>
      <c r="F23" s="195">
        <v>3062.20197306</v>
      </c>
      <c r="G23" s="196">
        <v>19.608876391876009</v>
      </c>
      <c r="H23" s="196">
        <v>5.574620360683852</v>
      </c>
      <c r="I23" s="196">
        <v>2.4133656284952139</v>
      </c>
      <c r="J23" s="195">
        <v>119.4957854</v>
      </c>
      <c r="K23" s="196">
        <v>-7.0474779151774101</v>
      </c>
      <c r="L23" s="196">
        <v>-3.2220908587150348</v>
      </c>
      <c r="M23" s="196">
        <v>2.5218903152140086</v>
      </c>
      <c r="N23" s="42"/>
      <c r="O23" s="42"/>
      <c r="P23" s="42"/>
      <c r="Q23" s="71"/>
      <c r="R23" s="71"/>
      <c r="S23" s="71"/>
      <c r="U23" s="17"/>
      <c r="V23" s="17"/>
      <c r="W23" s="17"/>
      <c r="X23" s="71"/>
      <c r="Y23" s="71"/>
      <c r="Z23" s="71"/>
    </row>
    <row r="24" spans="1:26" s="43" customFormat="1" ht="20.100000000000001" customHeight="1">
      <c r="A24" s="20" t="s">
        <v>21</v>
      </c>
      <c r="B24" s="195">
        <v>1182.8044411799999</v>
      </c>
      <c r="C24" s="196">
        <v>-10.471552748006786</v>
      </c>
      <c r="D24" s="196">
        <v>-1.2635730145167372</v>
      </c>
      <c r="E24" s="196">
        <v>-0.17183088067422148</v>
      </c>
      <c r="F24" s="195">
        <v>1108.49480887</v>
      </c>
      <c r="G24" s="196">
        <v>-10.958170914813607</v>
      </c>
      <c r="H24" s="196">
        <v>-1.4490839489403413</v>
      </c>
      <c r="I24" s="196">
        <v>-0.35603334188796509</v>
      </c>
      <c r="J24" s="195">
        <v>74.309632309999998</v>
      </c>
      <c r="K24" s="196">
        <v>-2.5250543807063224</v>
      </c>
      <c r="L24" s="196">
        <v>1.5890494330793103</v>
      </c>
      <c r="M24" s="196">
        <v>2.6591077683810767</v>
      </c>
      <c r="N24" s="42"/>
      <c r="O24" s="42"/>
      <c r="P24" s="42"/>
      <c r="Q24" s="71"/>
      <c r="R24" s="71"/>
      <c r="S24" s="71"/>
      <c r="U24" s="17"/>
      <c r="V24" s="17"/>
      <c r="W24" s="17"/>
      <c r="X24" s="71"/>
      <c r="Y24" s="71"/>
      <c r="Z24" s="71"/>
    </row>
    <row r="25" spans="1:26" s="43" customFormat="1" ht="20.100000000000001" customHeight="1">
      <c r="A25" s="20" t="s">
        <v>22</v>
      </c>
      <c r="B25" s="195">
        <v>11638.05712967</v>
      </c>
      <c r="C25" s="196">
        <v>21.14207198616478</v>
      </c>
      <c r="D25" s="196">
        <v>8.2807221058883727</v>
      </c>
      <c r="E25" s="196">
        <v>2.9434367387219282</v>
      </c>
      <c r="F25" s="195">
        <v>11386.04721644</v>
      </c>
      <c r="G25" s="196">
        <v>24.605500371185258</v>
      </c>
      <c r="H25" s="196">
        <v>8.6811304882698437</v>
      </c>
      <c r="I25" s="196">
        <v>2.9613439843350022</v>
      </c>
      <c r="J25" s="195">
        <v>252.00991323</v>
      </c>
      <c r="K25" s="196">
        <v>-46.297778969710876</v>
      </c>
      <c r="L25" s="196">
        <v>-7.1713401648622863</v>
      </c>
      <c r="M25" s="196">
        <v>2.1408180371977039</v>
      </c>
      <c r="N25" s="42"/>
      <c r="O25" s="42"/>
      <c r="P25" s="42"/>
      <c r="Q25" s="71"/>
      <c r="R25" s="71"/>
      <c r="S25" s="71"/>
      <c r="U25" s="17"/>
      <c r="V25" s="17"/>
      <c r="W25" s="17"/>
      <c r="X25" s="71"/>
      <c r="Y25" s="71"/>
      <c r="Z25" s="71"/>
    </row>
    <row r="26" spans="1:26" s="43" customFormat="1" ht="20.100000000000001" customHeight="1">
      <c r="A26" s="20" t="s">
        <v>23</v>
      </c>
      <c r="B26" s="195">
        <v>3624.6669081300001</v>
      </c>
      <c r="C26" s="196">
        <v>4.0665030847549843</v>
      </c>
      <c r="D26" s="196">
        <v>3.2397669058418614</v>
      </c>
      <c r="E26" s="196">
        <v>1.3214246462111277</v>
      </c>
      <c r="F26" s="195">
        <v>3565.2988535300001</v>
      </c>
      <c r="G26" s="196">
        <v>4.3015037514785917</v>
      </c>
      <c r="H26" s="196">
        <v>3.345943269672631</v>
      </c>
      <c r="I26" s="196">
        <v>1.3075414179428009</v>
      </c>
      <c r="J26" s="195">
        <v>59.368054600000001</v>
      </c>
      <c r="K26" s="196">
        <v>-8.3362793987131312</v>
      </c>
      <c r="L26" s="196">
        <v>-2.7598452643252358</v>
      </c>
      <c r="M26" s="196">
        <v>2.1622040490663466</v>
      </c>
      <c r="N26" s="42"/>
      <c r="O26" s="42"/>
      <c r="P26" s="42"/>
      <c r="Q26" s="71"/>
      <c r="R26" s="71"/>
      <c r="S26" s="71"/>
      <c r="U26" s="17"/>
      <c r="V26" s="17"/>
      <c r="W26" s="17"/>
      <c r="X26" s="71"/>
      <c r="Y26" s="71"/>
      <c r="Z26" s="71"/>
    </row>
    <row r="27" spans="1:26" s="43" customFormat="1" ht="20.100000000000001" customHeight="1">
      <c r="A27" s="20" t="s">
        <v>24</v>
      </c>
      <c r="B27" s="195">
        <v>9384.0734339400005</v>
      </c>
      <c r="C27" s="196">
        <v>7.5974313481435871</v>
      </c>
      <c r="D27" s="196">
        <v>3.6286171621738816</v>
      </c>
      <c r="E27" s="196">
        <v>1.5989176134645362</v>
      </c>
      <c r="F27" s="195">
        <v>8273.9556078999994</v>
      </c>
      <c r="G27" s="196">
        <v>8.9708751119247836</v>
      </c>
      <c r="H27" s="196">
        <v>3.9408864396027354</v>
      </c>
      <c r="I27" s="196">
        <v>1.5580936659959548</v>
      </c>
      <c r="J27" s="195">
        <v>1110.11782604</v>
      </c>
      <c r="K27" s="196">
        <v>-1.6421750209880628</v>
      </c>
      <c r="L27" s="196">
        <v>1.359017060499383</v>
      </c>
      <c r="M27" s="196">
        <v>1.9042246086834638</v>
      </c>
      <c r="N27" s="42"/>
      <c r="O27" s="42"/>
      <c r="P27" s="42"/>
      <c r="Q27" s="71"/>
      <c r="R27" s="71"/>
      <c r="S27" s="71"/>
      <c r="U27" s="17"/>
      <c r="V27" s="17"/>
      <c r="W27" s="17"/>
      <c r="X27" s="71"/>
      <c r="Y27" s="71"/>
      <c r="Z27" s="71"/>
    </row>
    <row r="28" spans="1:26" s="43" customFormat="1" ht="20.100000000000001" customHeight="1">
      <c r="A28" s="20" t="s">
        <v>25</v>
      </c>
      <c r="B28" s="195">
        <v>5645.3051988400002</v>
      </c>
      <c r="C28" s="196">
        <v>17.158503048406288</v>
      </c>
      <c r="D28" s="196">
        <v>5.1038366785748508</v>
      </c>
      <c r="E28" s="196">
        <v>1.9874006341118928</v>
      </c>
      <c r="F28" s="195">
        <v>5589.1745375800001</v>
      </c>
      <c r="G28" s="196">
        <v>17.534840008141984</v>
      </c>
      <c r="H28" s="196">
        <v>5.1397486113602326</v>
      </c>
      <c r="I28" s="196">
        <v>1.9849969550459008</v>
      </c>
      <c r="J28" s="195">
        <v>56.130661259999997</v>
      </c>
      <c r="K28" s="196">
        <v>-11.164748088367318</v>
      </c>
      <c r="L28" s="196">
        <v>1.6467300821850586</v>
      </c>
      <c r="M28" s="196">
        <v>2.227314118168124</v>
      </c>
      <c r="N28" s="42"/>
      <c r="O28" s="42"/>
      <c r="P28" s="42"/>
      <c r="Q28" s="71"/>
      <c r="R28" s="71"/>
      <c r="S28" s="71"/>
      <c r="U28" s="17"/>
      <c r="V28" s="17"/>
      <c r="W28" s="17"/>
      <c r="X28" s="71"/>
      <c r="Y28" s="71"/>
      <c r="Z28" s="71"/>
    </row>
    <row r="29" spans="1:26" s="43" customFormat="1" ht="20.100000000000001" customHeight="1">
      <c r="A29" s="20" t="s">
        <v>26</v>
      </c>
      <c r="B29" s="195">
        <v>3503.3559658099998</v>
      </c>
      <c r="C29" s="196">
        <v>37.712930718400713</v>
      </c>
      <c r="D29" s="196">
        <v>7.7281067093089888</v>
      </c>
      <c r="E29" s="196">
        <v>3.3878779088490205</v>
      </c>
      <c r="F29" s="195">
        <v>3412.2692974199999</v>
      </c>
      <c r="G29" s="196">
        <v>39.411702951547454</v>
      </c>
      <c r="H29" s="196">
        <v>7.9793187404269901</v>
      </c>
      <c r="I29" s="196">
        <v>3.4370701553116305</v>
      </c>
      <c r="J29" s="195">
        <v>91.08666839</v>
      </c>
      <c r="K29" s="196">
        <v>-5.4482948359138845</v>
      </c>
      <c r="L29" s="196">
        <v>-0.90816328531987267</v>
      </c>
      <c r="M29" s="196">
        <v>1.5781666168882538</v>
      </c>
      <c r="N29" s="42"/>
      <c r="O29" s="42"/>
      <c r="P29" s="42"/>
      <c r="Q29" s="71"/>
      <c r="R29" s="71"/>
      <c r="S29" s="71"/>
      <c r="U29" s="17"/>
      <c r="V29" s="17"/>
      <c r="W29" s="17"/>
      <c r="X29" s="71"/>
      <c r="Y29" s="71"/>
      <c r="Z29" s="71"/>
    </row>
    <row r="30" spans="1:26" s="43" customFormat="1" ht="20.100000000000001" customHeight="1">
      <c r="A30" s="20" t="s">
        <v>27</v>
      </c>
      <c r="B30" s="195">
        <v>2931.0432178000001</v>
      </c>
      <c r="C30" s="196">
        <v>13.393608160359861</v>
      </c>
      <c r="D30" s="196">
        <v>4.5180116496561737</v>
      </c>
      <c r="E30" s="196">
        <v>1.9427223601414312</v>
      </c>
      <c r="F30" s="195">
        <v>2886.0767555299999</v>
      </c>
      <c r="G30" s="196">
        <v>13.686242218693721</v>
      </c>
      <c r="H30" s="196">
        <v>4.5675781165169411</v>
      </c>
      <c r="I30" s="196">
        <v>1.934545197130916</v>
      </c>
      <c r="J30" s="195">
        <v>44.966462270000001</v>
      </c>
      <c r="K30" s="196">
        <v>-2.6839658354241607</v>
      </c>
      <c r="L30" s="196">
        <v>1.4320862161794139</v>
      </c>
      <c r="M30" s="196">
        <v>2.4703147130017697</v>
      </c>
      <c r="N30" s="42"/>
      <c r="O30" s="42"/>
      <c r="P30" s="42"/>
      <c r="Q30" s="71"/>
      <c r="R30" s="71"/>
      <c r="S30" s="71"/>
      <c r="U30" s="17"/>
      <c r="V30" s="17"/>
      <c r="W30" s="17"/>
      <c r="X30" s="71"/>
      <c r="Y30" s="71"/>
      <c r="Z30" s="71"/>
    </row>
    <row r="31" spans="1:26" s="43" customFormat="1" ht="20.100000000000001" customHeight="1">
      <c r="A31" s="20" t="s">
        <v>28</v>
      </c>
      <c r="B31" s="195">
        <v>2189.15817285</v>
      </c>
      <c r="C31" s="196">
        <v>32.293657189960641</v>
      </c>
      <c r="D31" s="196">
        <v>9.6264212566055107</v>
      </c>
      <c r="E31" s="196">
        <v>3.8110494424474837</v>
      </c>
      <c r="F31" s="195">
        <v>2124.1860909400002</v>
      </c>
      <c r="G31" s="196">
        <v>34.254773509495863</v>
      </c>
      <c r="H31" s="196">
        <v>10.010516330218138</v>
      </c>
      <c r="I31" s="196">
        <v>3.8727253139998652</v>
      </c>
      <c r="J31" s="195">
        <v>64.97208191</v>
      </c>
      <c r="K31" s="196">
        <v>-10.465544734264114</v>
      </c>
      <c r="L31" s="196">
        <v>-1.6052002028949914</v>
      </c>
      <c r="M31" s="196">
        <v>1.8342017505405437</v>
      </c>
      <c r="N31" s="42"/>
      <c r="O31" s="42"/>
      <c r="P31" s="42"/>
      <c r="Q31" s="71"/>
      <c r="R31" s="71"/>
      <c r="S31" s="71"/>
      <c r="U31" s="17"/>
      <c r="V31" s="17"/>
      <c r="W31" s="17"/>
      <c r="X31" s="71"/>
      <c r="Y31" s="71"/>
      <c r="Z31" s="71"/>
    </row>
    <row r="32" spans="1:26" s="43" customFormat="1" ht="20.100000000000001" customHeight="1">
      <c r="A32" s="20" t="s">
        <v>29</v>
      </c>
      <c r="B32" s="195">
        <v>8665.3337434099994</v>
      </c>
      <c r="C32" s="196">
        <v>-7.2956441267688632</v>
      </c>
      <c r="D32" s="196">
        <v>1.3619143105560738</v>
      </c>
      <c r="E32" s="196">
        <v>0.75571358853036941</v>
      </c>
      <c r="F32" s="195">
        <v>8279.2895509699993</v>
      </c>
      <c r="G32" s="196">
        <v>-7.4315151807998916</v>
      </c>
      <c r="H32" s="196">
        <v>1.3467957545080509</v>
      </c>
      <c r="I32" s="196">
        <v>0.6808760424654281</v>
      </c>
      <c r="J32" s="195">
        <v>386.04419244000002</v>
      </c>
      <c r="K32" s="196">
        <v>-4.2825624750182101</v>
      </c>
      <c r="L32" s="196">
        <v>1.6872433373967795</v>
      </c>
      <c r="M32" s="196">
        <v>2.387928561346925</v>
      </c>
      <c r="N32" s="42"/>
      <c r="O32" s="42"/>
      <c r="P32" s="42"/>
      <c r="Q32" s="71"/>
      <c r="R32" s="71"/>
      <c r="S32" s="71"/>
      <c r="U32" s="17"/>
      <c r="V32" s="17"/>
      <c r="W32" s="17"/>
      <c r="X32" s="71"/>
      <c r="Y32" s="71"/>
      <c r="Z32" s="71"/>
    </row>
    <row r="33" spans="1:26" s="43" customFormat="1" ht="20.100000000000001" customHeight="1">
      <c r="A33" s="20" t="s">
        <v>30</v>
      </c>
      <c r="B33" s="195">
        <v>2046.7509161400001</v>
      </c>
      <c r="C33" s="196">
        <v>-30.329983735587945</v>
      </c>
      <c r="D33" s="196">
        <v>-5.0677121977751654</v>
      </c>
      <c r="E33" s="196">
        <v>-2.7438056978052998</v>
      </c>
      <c r="F33" s="195">
        <v>2000.4952035199999</v>
      </c>
      <c r="G33" s="196">
        <v>-30.779654014202322</v>
      </c>
      <c r="H33" s="196">
        <v>-4.9896918892545159</v>
      </c>
      <c r="I33" s="196">
        <v>-2.6328317673819441</v>
      </c>
      <c r="J33" s="195">
        <v>46.255712619999997</v>
      </c>
      <c r="K33" s="196">
        <v>-3.1079384267751919</v>
      </c>
      <c r="L33" s="196">
        <v>-8.3235796945217118</v>
      </c>
      <c r="M33" s="196">
        <v>-7.3125966021607951</v>
      </c>
      <c r="N33" s="42"/>
      <c r="O33" s="42"/>
      <c r="P33" s="42"/>
      <c r="Q33" s="71"/>
      <c r="R33" s="71"/>
      <c r="S33" s="71"/>
      <c r="U33" s="17"/>
      <c r="V33" s="17"/>
      <c r="W33" s="17"/>
      <c r="X33" s="71"/>
      <c r="Y33" s="71"/>
      <c r="Z33" s="71"/>
    </row>
    <row r="34" spans="1:26" s="43" customFormat="1" ht="20.100000000000001" customHeight="1">
      <c r="A34" s="20" t="s">
        <v>31</v>
      </c>
      <c r="B34" s="195">
        <v>4178.5219837599998</v>
      </c>
      <c r="C34" s="196">
        <v>30.756583658956572</v>
      </c>
      <c r="D34" s="196">
        <v>8.3478320570378202</v>
      </c>
      <c r="E34" s="196">
        <v>2.9487181003023011</v>
      </c>
      <c r="F34" s="195">
        <v>4106.4462685899998</v>
      </c>
      <c r="G34" s="196">
        <v>31.810197457183875</v>
      </c>
      <c r="H34" s="196">
        <v>8.5474250379280932</v>
      </c>
      <c r="I34" s="196">
        <v>3.0314957542559142</v>
      </c>
      <c r="J34" s="195">
        <v>72.075715169999995</v>
      </c>
      <c r="K34" s="196">
        <v>-10.158705455970491</v>
      </c>
      <c r="L34" s="196">
        <v>-1.9265214111221098</v>
      </c>
      <c r="M34" s="196">
        <v>-1.5574079249843606</v>
      </c>
      <c r="N34" s="42"/>
      <c r="O34" s="42"/>
      <c r="P34" s="42"/>
      <c r="Q34" s="71"/>
      <c r="R34" s="71"/>
      <c r="S34" s="71"/>
      <c r="U34" s="17"/>
      <c r="V34" s="17"/>
      <c r="W34" s="17"/>
      <c r="X34" s="71"/>
      <c r="Y34" s="71"/>
      <c r="Z34" s="71"/>
    </row>
    <row r="35" spans="1:26" s="43" customFormat="1" ht="20.100000000000001" customHeight="1">
      <c r="A35" s="20" t="s">
        <v>32</v>
      </c>
      <c r="B35" s="195">
        <v>3851.93936433</v>
      </c>
      <c r="C35" s="196">
        <v>26.15860482745569</v>
      </c>
      <c r="D35" s="196">
        <v>7.695558985075607</v>
      </c>
      <c r="E35" s="196">
        <v>3.076808667303581</v>
      </c>
      <c r="F35" s="195">
        <v>3798.3258488000001</v>
      </c>
      <c r="G35" s="196">
        <v>27.209474707655872</v>
      </c>
      <c r="H35" s="196">
        <v>7.9902010351498234</v>
      </c>
      <c r="I35" s="196">
        <v>3.214020701078752</v>
      </c>
      <c r="J35" s="195">
        <v>53.613515530000001</v>
      </c>
      <c r="K35" s="196">
        <v>-20.417623877873567</v>
      </c>
      <c r="L35" s="196">
        <v>-9.7496846639644446</v>
      </c>
      <c r="M35" s="196">
        <v>-5.7956203345745223</v>
      </c>
      <c r="N35" s="42"/>
      <c r="O35" s="42"/>
      <c r="P35" s="42"/>
      <c r="Q35" s="71"/>
      <c r="R35" s="71"/>
      <c r="S35" s="71"/>
      <c r="U35" s="17"/>
      <c r="V35" s="17"/>
      <c r="W35" s="17"/>
      <c r="X35" s="71"/>
      <c r="Y35" s="71"/>
      <c r="Z35" s="71"/>
    </row>
    <row r="36" spans="1:26" s="43" customFormat="1" ht="20.100000000000001" customHeight="1">
      <c r="A36" s="20" t="s">
        <v>33</v>
      </c>
      <c r="B36" s="195">
        <v>2332.1244918699999</v>
      </c>
      <c r="C36" s="196">
        <v>29.121265822703947</v>
      </c>
      <c r="D36" s="196">
        <v>7.925096291802717</v>
      </c>
      <c r="E36" s="196">
        <v>3.3153612046112073</v>
      </c>
      <c r="F36" s="195">
        <v>2232.0145862999998</v>
      </c>
      <c r="G36" s="196">
        <v>30.84064991177911</v>
      </c>
      <c r="H36" s="196">
        <v>8.4277795986859445</v>
      </c>
      <c r="I36" s="196">
        <v>3.3555910782689864</v>
      </c>
      <c r="J36" s="195">
        <v>100.10990557</v>
      </c>
      <c r="K36" s="196">
        <v>-0.13732381830190832</v>
      </c>
      <c r="L36" s="196">
        <v>-2.185507286999183</v>
      </c>
      <c r="M36" s="196">
        <v>2.4264735166056113</v>
      </c>
      <c r="N36" s="42"/>
      <c r="O36" s="42"/>
      <c r="P36" s="42"/>
      <c r="Q36" s="71"/>
      <c r="R36" s="71"/>
      <c r="S36" s="71"/>
      <c r="U36" s="17"/>
      <c r="V36" s="17"/>
      <c r="W36" s="17"/>
      <c r="X36" s="71"/>
      <c r="Y36" s="71"/>
      <c r="Z36" s="71"/>
    </row>
    <row r="37" spans="1:26" s="43" customFormat="1" ht="18.75" customHeight="1">
      <c r="A37" s="108" t="s">
        <v>34</v>
      </c>
      <c r="B37" s="197">
        <v>3123.3510431300001</v>
      </c>
      <c r="C37" s="198">
        <v>32.257244885320858</v>
      </c>
      <c r="D37" s="198">
        <v>8.5555319510497441</v>
      </c>
      <c r="E37" s="198">
        <v>3.5583255935576261</v>
      </c>
      <c r="F37" s="197">
        <v>3105.3323660199999</v>
      </c>
      <c r="G37" s="198">
        <v>32.477809593160487</v>
      </c>
      <c r="H37" s="198">
        <v>8.6271123019087952</v>
      </c>
      <c r="I37" s="198">
        <v>3.5744488531022114</v>
      </c>
      <c r="J37" s="197">
        <v>18.018677109999999</v>
      </c>
      <c r="K37" s="198">
        <v>2.7694602121167264</v>
      </c>
      <c r="L37" s="198">
        <v>-2.5152307803370917</v>
      </c>
      <c r="M37" s="198">
        <v>0.85266825543219227</v>
      </c>
      <c r="N37" s="42"/>
      <c r="O37" s="42"/>
      <c r="P37" s="42"/>
      <c r="Q37" s="71"/>
      <c r="R37" s="71"/>
      <c r="S37" s="71"/>
      <c r="U37" s="17"/>
      <c r="V37" s="17"/>
      <c r="W37" s="17"/>
      <c r="X37" s="71"/>
      <c r="Y37" s="71"/>
      <c r="Z37" s="71"/>
    </row>
    <row r="38" spans="1:26" ht="19.5" customHeight="1">
      <c r="A38" s="242" t="s">
        <v>75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</row>
    <row r="39" spans="1:26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26">
      <c r="B40" s="126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26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26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7" spans="1:26" s="25" customForma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25" customForma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s="25" customForma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s="25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s="25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1"/>
      <c r="R51" s="11"/>
      <c r="S51" s="11"/>
      <c r="T51" s="11"/>
      <c r="U51" s="11"/>
      <c r="V51" s="11"/>
      <c r="W51" s="11"/>
      <c r="X51" s="11"/>
      <c r="Y51" s="11"/>
      <c r="Z51" s="11"/>
    </row>
  </sheetData>
  <mergeCells count="26">
    <mergeCell ref="L1:M1"/>
    <mergeCell ref="M7:M8"/>
    <mergeCell ref="A3:G3"/>
    <mergeCell ref="A5:A8"/>
    <mergeCell ref="B7:B8"/>
    <mergeCell ref="C7:C8"/>
    <mergeCell ref="D7:D8"/>
    <mergeCell ref="F7:F8"/>
    <mergeCell ref="B5:E6"/>
    <mergeCell ref="F5:M5"/>
    <mergeCell ref="F6:I6"/>
    <mergeCell ref="J6:M6"/>
    <mergeCell ref="E7:E8"/>
    <mergeCell ref="I7:I8"/>
    <mergeCell ref="A38:L38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домашнім господарства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4.88671875" style="89" customWidth="1"/>
    <col min="2" max="2" width="10.109375" style="27" customWidth="1"/>
    <col min="3" max="3" width="9" style="27" customWidth="1"/>
    <col min="4" max="4" width="7.6640625" style="27" customWidth="1"/>
    <col min="5" max="5" width="7.5546875" style="27" customWidth="1"/>
    <col min="6" max="6" width="9.5546875" style="27" customWidth="1"/>
    <col min="7" max="8" width="7.6640625" style="27" customWidth="1"/>
    <col min="9" max="9" width="7.5546875" style="27" customWidth="1"/>
    <col min="10" max="10" width="8.88671875" style="27" customWidth="1"/>
    <col min="11" max="11" width="9.44140625" style="27" customWidth="1"/>
    <col min="12" max="12" width="7.6640625" style="27" customWidth="1"/>
    <col min="13" max="13" width="7.5546875" style="27" customWidth="1"/>
    <col min="14" max="14" width="15.88671875" style="41" customWidth="1"/>
    <col min="15" max="17" width="9.109375" style="41"/>
    <col min="18" max="26" width="9.109375" style="40"/>
    <col min="27" max="16384" width="9.109375" style="11"/>
  </cols>
  <sheetData>
    <row r="1" spans="1:26">
      <c r="L1" s="243" t="s">
        <v>61</v>
      </c>
      <c r="M1" s="243"/>
    </row>
    <row r="2" spans="1:26" ht="16.2" customHeight="1">
      <c r="A2" s="109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25">
        <v>45379</v>
      </c>
      <c r="B3" s="225"/>
      <c r="C3" s="225"/>
      <c r="D3" s="225"/>
      <c r="E3" s="225"/>
      <c r="F3" s="225"/>
      <c r="G3" s="225"/>
    </row>
    <row r="4" spans="1:26">
      <c r="A4" s="110"/>
      <c r="E4" s="11"/>
      <c r="F4" s="11"/>
      <c r="G4" s="11"/>
      <c r="H4" s="11"/>
      <c r="I4" s="11"/>
      <c r="M4" s="28"/>
    </row>
    <row r="5" spans="1:26" s="68" customFormat="1" ht="12.75" customHeight="1">
      <c r="A5" s="226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  <c r="N5" s="41"/>
      <c r="O5" s="41"/>
      <c r="P5" s="41"/>
      <c r="Q5" s="41"/>
      <c r="R5" s="40"/>
      <c r="S5" s="40"/>
      <c r="T5" s="40"/>
      <c r="U5" s="40"/>
      <c r="V5" s="40"/>
      <c r="W5" s="40"/>
      <c r="X5" s="40"/>
      <c r="Y5" s="40"/>
      <c r="Z5" s="40"/>
    </row>
    <row r="6" spans="1:26" s="68" customFormat="1" ht="12.75" customHeight="1">
      <c r="A6" s="226"/>
      <c r="B6" s="235"/>
      <c r="C6" s="236"/>
      <c r="D6" s="236"/>
      <c r="E6" s="246"/>
      <c r="F6" s="235" t="s">
        <v>2</v>
      </c>
      <c r="G6" s="236"/>
      <c r="H6" s="236"/>
      <c r="I6" s="246"/>
      <c r="J6" s="233" t="s">
        <v>3</v>
      </c>
      <c r="K6" s="234"/>
      <c r="L6" s="234"/>
      <c r="M6" s="234"/>
      <c r="N6" s="41"/>
      <c r="O6" s="41"/>
      <c r="P6" s="41"/>
      <c r="Q6" s="41"/>
      <c r="R6" s="40"/>
      <c r="S6" s="40"/>
      <c r="T6" s="40"/>
      <c r="U6" s="40"/>
      <c r="V6" s="40"/>
      <c r="W6" s="40"/>
      <c r="X6" s="40"/>
      <c r="Y6" s="40"/>
      <c r="Z6" s="40"/>
    </row>
    <row r="7" spans="1:26" s="68" customFormat="1" ht="12.75" customHeight="1">
      <c r="A7" s="226"/>
      <c r="B7" s="224" t="s">
        <v>0</v>
      </c>
      <c r="C7" s="218" t="s">
        <v>8</v>
      </c>
      <c r="D7" s="218" t="s">
        <v>1</v>
      </c>
      <c r="E7" s="248" t="s">
        <v>60</v>
      </c>
      <c r="F7" s="224" t="s">
        <v>0</v>
      </c>
      <c r="G7" s="218" t="s">
        <v>8</v>
      </c>
      <c r="H7" s="218" t="s">
        <v>1</v>
      </c>
      <c r="I7" s="248" t="s">
        <v>60</v>
      </c>
      <c r="J7" s="224" t="s">
        <v>0</v>
      </c>
      <c r="K7" s="218" t="s">
        <v>8</v>
      </c>
      <c r="L7" s="218" t="s">
        <v>1</v>
      </c>
      <c r="M7" s="244" t="s">
        <v>60</v>
      </c>
      <c r="N7" s="41"/>
      <c r="O7" s="41"/>
      <c r="P7" s="41"/>
      <c r="Q7" s="41"/>
      <c r="R7" s="11"/>
      <c r="S7" s="40"/>
      <c r="T7" s="40"/>
      <c r="U7" s="40"/>
      <c r="V7" s="40"/>
      <c r="W7" s="40"/>
      <c r="X7" s="40"/>
      <c r="Y7" s="40"/>
      <c r="Z7" s="40"/>
    </row>
    <row r="8" spans="1:26" s="68" customFormat="1" ht="39" customHeight="1">
      <c r="A8" s="226"/>
      <c r="B8" s="224"/>
      <c r="C8" s="218"/>
      <c r="D8" s="218"/>
      <c r="E8" s="248"/>
      <c r="F8" s="224"/>
      <c r="G8" s="218"/>
      <c r="H8" s="218"/>
      <c r="I8" s="248"/>
      <c r="J8" s="224"/>
      <c r="K8" s="218"/>
      <c r="L8" s="218"/>
      <c r="M8" s="244"/>
      <c r="N8" s="41"/>
      <c r="O8" s="41"/>
      <c r="P8" s="41"/>
      <c r="Q8" s="41"/>
      <c r="R8" s="40"/>
      <c r="S8" s="40"/>
      <c r="T8" s="40"/>
      <c r="U8" s="40"/>
      <c r="V8" s="40"/>
      <c r="W8" s="40"/>
      <c r="X8" s="40"/>
      <c r="Y8" s="40"/>
      <c r="Z8" s="40"/>
    </row>
    <row r="9" spans="1:26" s="14" customFormat="1">
      <c r="A9" s="148">
        <v>1</v>
      </c>
      <c r="B9" s="148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  <c r="H9" s="148">
        <v>8</v>
      </c>
      <c r="I9" s="148">
        <v>9</v>
      </c>
      <c r="J9" s="148">
        <v>10</v>
      </c>
      <c r="K9" s="148">
        <v>11</v>
      </c>
      <c r="L9" s="148">
        <v>12</v>
      </c>
      <c r="M9" s="30">
        <v>13</v>
      </c>
      <c r="N9" s="41"/>
      <c r="O9" s="41"/>
      <c r="P9" s="41"/>
      <c r="Q9" s="41"/>
      <c r="R9" s="40"/>
      <c r="S9" s="40"/>
      <c r="T9" s="40"/>
      <c r="U9" s="41"/>
      <c r="V9" s="41"/>
      <c r="W9" s="40"/>
      <c r="X9" s="40"/>
      <c r="Y9" s="40"/>
      <c r="Z9" s="40"/>
    </row>
    <row r="10" spans="1:26" s="14" customFormat="1">
      <c r="A10" s="149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33"/>
      <c r="N10" s="41"/>
      <c r="O10" s="41"/>
      <c r="P10" s="41"/>
      <c r="Q10" s="41"/>
      <c r="R10" s="40"/>
      <c r="S10" s="40"/>
      <c r="T10" s="40"/>
      <c r="U10" s="41"/>
      <c r="V10" s="41"/>
      <c r="W10" s="40"/>
      <c r="X10" s="40"/>
      <c r="Y10" s="40"/>
      <c r="Z10" s="40"/>
    </row>
    <row r="11" spans="1:26" s="163" customFormat="1" ht="20.100000000000001" customHeight="1">
      <c r="A11" s="118" t="s">
        <v>6</v>
      </c>
      <c r="B11" s="176">
        <v>2427707.1594527401</v>
      </c>
      <c r="C11" s="172">
        <v>24.342869919346825</v>
      </c>
      <c r="D11" s="172">
        <v>1.4521839720745788</v>
      </c>
      <c r="E11" s="172">
        <v>2.2433534232190624</v>
      </c>
      <c r="F11" s="176">
        <v>1640908.43838995</v>
      </c>
      <c r="G11" s="172">
        <v>33.384596860617762</v>
      </c>
      <c r="H11" s="172">
        <v>0.52599247596431553</v>
      </c>
      <c r="I11" s="172">
        <v>1.7143832149387919</v>
      </c>
      <c r="J11" s="176">
        <v>786798.7210627899</v>
      </c>
      <c r="K11" s="172">
        <v>8.9414873103551713</v>
      </c>
      <c r="L11" s="172">
        <v>3.4397920892764517</v>
      </c>
      <c r="M11" s="172">
        <v>3.3644440444863477</v>
      </c>
      <c r="N11" s="159"/>
      <c r="O11" s="159"/>
      <c r="P11" s="159"/>
      <c r="Q11" s="159"/>
      <c r="R11" s="164"/>
      <c r="S11" s="164"/>
      <c r="T11" s="164"/>
      <c r="U11" s="159"/>
      <c r="V11" s="159"/>
      <c r="W11" s="164"/>
      <c r="X11" s="164"/>
      <c r="Y11" s="164"/>
      <c r="Z11" s="164"/>
    </row>
    <row r="12" spans="1:26" s="34" customFormat="1" ht="27.75" customHeight="1">
      <c r="A12" s="35" t="s">
        <v>9</v>
      </c>
      <c r="B12" s="171">
        <v>51.626582509999999</v>
      </c>
      <c r="C12" s="195">
        <v>0</v>
      </c>
      <c r="D12" s="195">
        <v>0</v>
      </c>
      <c r="E12" s="195">
        <v>0</v>
      </c>
      <c r="F12" s="171">
        <v>27.011577930000001</v>
      </c>
      <c r="G12" s="195">
        <v>0</v>
      </c>
      <c r="H12" s="195">
        <v>0</v>
      </c>
      <c r="I12" s="195">
        <v>0</v>
      </c>
      <c r="J12" s="171">
        <v>24.615004580000001</v>
      </c>
      <c r="K12" s="195">
        <v>0</v>
      </c>
      <c r="L12" s="195">
        <v>0</v>
      </c>
      <c r="M12" s="195"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34" customFormat="1" ht="20.100000000000001" customHeight="1">
      <c r="A13" s="36" t="s">
        <v>92</v>
      </c>
      <c r="B13" s="171"/>
      <c r="C13" s="177"/>
      <c r="D13" s="177"/>
      <c r="E13" s="177"/>
      <c r="F13" s="171"/>
      <c r="G13" s="177"/>
      <c r="H13" s="177"/>
      <c r="I13" s="177"/>
      <c r="J13" s="171"/>
      <c r="K13" s="177"/>
      <c r="L13" s="177"/>
      <c r="M13" s="177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34" customFormat="1" ht="20.100000000000001" customHeight="1">
      <c r="A14" s="37" t="s">
        <v>11</v>
      </c>
      <c r="B14" s="171">
        <v>43876.97843825</v>
      </c>
      <c r="C14" s="177">
        <v>26.839839840384741</v>
      </c>
      <c r="D14" s="177">
        <v>4.4573354318840046</v>
      </c>
      <c r="E14" s="177">
        <v>5.7202288210365566</v>
      </c>
      <c r="F14" s="171">
        <v>32236.915689090001</v>
      </c>
      <c r="G14" s="177">
        <v>36.726896363451658</v>
      </c>
      <c r="H14" s="177">
        <v>2.0905236058535621</v>
      </c>
      <c r="I14" s="177">
        <v>5.8826587243010664</v>
      </c>
      <c r="J14" s="171">
        <v>11640.062749160001</v>
      </c>
      <c r="K14" s="177">
        <v>5.6762792025633786</v>
      </c>
      <c r="L14" s="177">
        <v>11.624299158174509</v>
      </c>
      <c r="M14" s="177">
        <v>5.2729727990543154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34" customFormat="1" ht="20.100000000000001" customHeight="1">
      <c r="A15" s="37" t="s">
        <v>12</v>
      </c>
      <c r="B15" s="171">
        <v>26778.84690153</v>
      </c>
      <c r="C15" s="177">
        <v>20.442838845536755</v>
      </c>
      <c r="D15" s="177">
        <v>-1.0708462882808334</v>
      </c>
      <c r="E15" s="177">
        <v>0.29591830703689936</v>
      </c>
      <c r="F15" s="171">
        <v>20441.384197899999</v>
      </c>
      <c r="G15" s="177">
        <v>29.312434455652124</v>
      </c>
      <c r="H15" s="177">
        <v>-0.88848590272208128</v>
      </c>
      <c r="I15" s="177">
        <v>1.0602174885273428</v>
      </c>
      <c r="J15" s="171">
        <v>6337.4627036299999</v>
      </c>
      <c r="K15" s="177">
        <v>-1.376386467052086</v>
      </c>
      <c r="L15" s="177">
        <v>-1.6545006897890744</v>
      </c>
      <c r="M15" s="177">
        <v>-2.0924120660467764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28" customFormat="1" ht="20.100000000000001" customHeight="1">
      <c r="A16" s="37" t="s">
        <v>13</v>
      </c>
      <c r="B16" s="171">
        <v>222054.86506420001</v>
      </c>
      <c r="C16" s="177">
        <v>27.843631181318713</v>
      </c>
      <c r="D16" s="177">
        <v>1.76130772343339</v>
      </c>
      <c r="E16" s="177">
        <v>4.1758585714794236</v>
      </c>
      <c r="F16" s="171">
        <v>152509.41292378999</v>
      </c>
      <c r="G16" s="177">
        <v>30.058331349856445</v>
      </c>
      <c r="H16" s="177">
        <v>0.36807236335695848</v>
      </c>
      <c r="I16" s="177">
        <v>3.7455461436290989</v>
      </c>
      <c r="J16" s="171">
        <v>69545.452140409994</v>
      </c>
      <c r="K16" s="177">
        <v>23.24147285739042</v>
      </c>
      <c r="L16" s="177">
        <v>4.9562659981987167</v>
      </c>
      <c r="M16" s="177">
        <v>5.1321225014035292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28" customFormat="1" ht="20.100000000000001" customHeight="1">
      <c r="A17" s="37" t="s">
        <v>14</v>
      </c>
      <c r="B17" s="171">
        <v>39053.054766399997</v>
      </c>
      <c r="C17" s="177">
        <v>9.1471274034057473</v>
      </c>
      <c r="D17" s="177">
        <v>-9.7990940485875342</v>
      </c>
      <c r="E17" s="177">
        <v>-5.4992093843938505</v>
      </c>
      <c r="F17" s="171">
        <v>34391.224580679998</v>
      </c>
      <c r="G17" s="177">
        <v>15.577269103272329</v>
      </c>
      <c r="H17" s="177">
        <v>-10.476597747472852</v>
      </c>
      <c r="I17" s="177">
        <v>-6.1566982910850498</v>
      </c>
      <c r="J17" s="171">
        <v>4661.8301857200004</v>
      </c>
      <c r="K17" s="177">
        <v>-22.614300458311575</v>
      </c>
      <c r="L17" s="177">
        <v>-4.4654146739779748</v>
      </c>
      <c r="M17" s="177">
        <v>-0.34858585964249755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28" customFormat="1" ht="20.100000000000001" customHeight="1">
      <c r="A18" s="37" t="s">
        <v>15</v>
      </c>
      <c r="B18" s="171">
        <v>30711.606399709999</v>
      </c>
      <c r="C18" s="177">
        <v>14.500003572277365</v>
      </c>
      <c r="D18" s="177">
        <v>-7.0072726223650363</v>
      </c>
      <c r="E18" s="177">
        <v>4.2303062018057176</v>
      </c>
      <c r="F18" s="171">
        <v>23786.033666610001</v>
      </c>
      <c r="G18" s="177">
        <v>21.093492879402319</v>
      </c>
      <c r="H18" s="177">
        <v>-9.5227048515680366</v>
      </c>
      <c r="I18" s="177">
        <v>4.1885265676509817</v>
      </c>
      <c r="J18" s="171">
        <v>6925.5727330999998</v>
      </c>
      <c r="K18" s="177">
        <v>-3.5390017415135162</v>
      </c>
      <c r="L18" s="177">
        <v>2.8095965136915027</v>
      </c>
      <c r="M18" s="177">
        <v>4.37405480278818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28" customFormat="1" ht="20.100000000000001" customHeight="1">
      <c r="A19" s="37" t="s">
        <v>16</v>
      </c>
      <c r="B19" s="171">
        <v>17723.325436300001</v>
      </c>
      <c r="C19" s="177">
        <v>14.899126473036233</v>
      </c>
      <c r="D19" s="177">
        <v>-3.3165303135405395</v>
      </c>
      <c r="E19" s="177">
        <v>-0.53709738440362287</v>
      </c>
      <c r="F19" s="171">
        <v>13266.211530959999</v>
      </c>
      <c r="G19" s="177">
        <v>24.869319780950832</v>
      </c>
      <c r="H19" s="177">
        <v>-4.2000442974927239</v>
      </c>
      <c r="I19" s="177">
        <v>-0.28923355783571481</v>
      </c>
      <c r="J19" s="171">
        <v>4457.1139053400002</v>
      </c>
      <c r="K19" s="177">
        <v>-7.1636052549547884</v>
      </c>
      <c r="L19" s="177">
        <v>-0.58766837280178663</v>
      </c>
      <c r="M19" s="177">
        <v>-1.2676036720370831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28" customFormat="1" ht="20.100000000000001" customHeight="1">
      <c r="A20" s="37" t="s">
        <v>17</v>
      </c>
      <c r="B20" s="171">
        <v>64366.956152760002</v>
      </c>
      <c r="C20" s="177">
        <v>17.713730583285809</v>
      </c>
      <c r="D20" s="177">
        <v>-2.1271881987618144</v>
      </c>
      <c r="E20" s="177">
        <v>0.48749741860389406</v>
      </c>
      <c r="F20" s="171">
        <v>44964.716799950002</v>
      </c>
      <c r="G20" s="177">
        <v>22.391308732636332</v>
      </c>
      <c r="H20" s="177">
        <v>-1.0847141548947263</v>
      </c>
      <c r="I20" s="177">
        <v>1.3001349277350585</v>
      </c>
      <c r="J20" s="171">
        <v>19402.23935281</v>
      </c>
      <c r="K20" s="177">
        <v>8.136037229945245</v>
      </c>
      <c r="L20" s="177">
        <v>-4.4606679954537611</v>
      </c>
      <c r="M20" s="177">
        <v>-1.3465855004985627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28" customFormat="1" ht="20.100000000000001" customHeight="1">
      <c r="A21" s="37" t="s">
        <v>18</v>
      </c>
      <c r="B21" s="171">
        <v>30790.536565040002</v>
      </c>
      <c r="C21" s="177">
        <v>24.392526636362575</v>
      </c>
      <c r="D21" s="177">
        <v>-0.28579554430339726</v>
      </c>
      <c r="E21" s="177">
        <v>2.379643436857819</v>
      </c>
      <c r="F21" s="171">
        <v>22965.910755379999</v>
      </c>
      <c r="G21" s="177">
        <v>37.731642851824347</v>
      </c>
      <c r="H21" s="177">
        <v>-0.22887017212769933</v>
      </c>
      <c r="I21" s="177">
        <v>1.3012809584725886</v>
      </c>
      <c r="J21" s="171">
        <v>7824.6258096600004</v>
      </c>
      <c r="K21" s="177">
        <v>-3.1405835006174811</v>
      </c>
      <c r="L21" s="177">
        <v>-0.45250162227063129</v>
      </c>
      <c r="M21" s="177">
        <v>5.6815839115754017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3" customFormat="1" ht="20.100000000000001" customHeight="1">
      <c r="A22" s="37" t="s">
        <v>19</v>
      </c>
      <c r="B22" s="171">
        <v>1276954.6730787701</v>
      </c>
      <c r="C22" s="177">
        <v>30.183911317001247</v>
      </c>
      <c r="D22" s="177">
        <v>3.5326216991133634</v>
      </c>
      <c r="E22" s="177">
        <v>4.1584314173674954</v>
      </c>
      <c r="F22" s="171">
        <v>827429.18654686003</v>
      </c>
      <c r="G22" s="177">
        <v>43.7167347193502</v>
      </c>
      <c r="H22" s="177">
        <v>3.1050824551557099</v>
      </c>
      <c r="I22" s="177">
        <v>5.0322204983477263</v>
      </c>
      <c r="J22" s="171">
        <v>449525.48653191002</v>
      </c>
      <c r="K22" s="177">
        <v>10.95312176024585</v>
      </c>
      <c r="L22" s="177">
        <v>4.3289224941410964</v>
      </c>
      <c r="M22" s="177">
        <v>2.5875078245534127</v>
      </c>
      <c r="N22" s="41"/>
      <c r="O22" s="41"/>
      <c r="P22" s="41"/>
      <c r="Q22" s="41"/>
      <c r="R22" s="40"/>
      <c r="S22" s="40"/>
      <c r="T22" s="40"/>
      <c r="U22" s="41"/>
      <c r="V22" s="41"/>
      <c r="W22" s="40"/>
      <c r="X22" s="40"/>
      <c r="Y22" s="40"/>
      <c r="Z22" s="40"/>
    </row>
    <row r="23" spans="1:26" s="43" customFormat="1" ht="20.100000000000001" customHeight="1">
      <c r="A23" s="37" t="s">
        <v>20</v>
      </c>
      <c r="B23" s="171">
        <v>26314.452522449999</v>
      </c>
      <c r="C23" s="177">
        <v>14.658448769400437</v>
      </c>
      <c r="D23" s="177">
        <v>3.3830030871185244</v>
      </c>
      <c r="E23" s="177">
        <v>5.1532193333964358</v>
      </c>
      <c r="F23" s="171">
        <v>18465.325631389998</v>
      </c>
      <c r="G23" s="177">
        <v>17.589897648182856</v>
      </c>
      <c r="H23" s="177">
        <v>3.1870600468535173</v>
      </c>
      <c r="I23" s="177">
        <v>5.9980684627867618</v>
      </c>
      <c r="J23" s="171">
        <v>7849.1268910600002</v>
      </c>
      <c r="K23" s="177">
        <v>8.3065626105419454</v>
      </c>
      <c r="L23" s="177">
        <v>3.8469131742530038</v>
      </c>
      <c r="M23" s="177">
        <v>3.2178159522764531</v>
      </c>
      <c r="N23" s="41"/>
      <c r="O23" s="41"/>
      <c r="P23" s="41"/>
      <c r="Q23" s="41"/>
      <c r="R23" s="40"/>
      <c r="S23" s="40"/>
      <c r="T23" s="40"/>
      <c r="U23" s="41"/>
      <c r="V23" s="41"/>
      <c r="W23" s="40"/>
      <c r="X23" s="40"/>
      <c r="Y23" s="40"/>
      <c r="Z23" s="40"/>
    </row>
    <row r="24" spans="1:26" s="43" customFormat="1" ht="20.100000000000001" customHeight="1">
      <c r="A24" s="37" t="s">
        <v>21</v>
      </c>
      <c r="B24" s="171">
        <v>9831.6364859700006</v>
      </c>
      <c r="C24" s="177">
        <v>-18.237320065496661</v>
      </c>
      <c r="D24" s="177">
        <v>-2.3085473326506474</v>
      </c>
      <c r="E24" s="177">
        <v>-1.452355344228323</v>
      </c>
      <c r="F24" s="171">
        <v>8990.7619652400008</v>
      </c>
      <c r="G24" s="177">
        <v>-17.741521615282267</v>
      </c>
      <c r="H24" s="177">
        <v>-2.0584036360961875</v>
      </c>
      <c r="I24" s="177">
        <v>-1.6510183697650405</v>
      </c>
      <c r="J24" s="171">
        <v>840.87452072999997</v>
      </c>
      <c r="K24" s="177">
        <v>-23.187507651264525</v>
      </c>
      <c r="L24" s="177">
        <v>-4.9053780972498373</v>
      </c>
      <c r="M24" s="177">
        <v>0.72305594669489892</v>
      </c>
      <c r="N24" s="41"/>
      <c r="O24" s="41"/>
      <c r="P24" s="41"/>
      <c r="Q24" s="41"/>
      <c r="R24" s="40"/>
      <c r="S24" s="40"/>
      <c r="T24" s="40"/>
      <c r="U24" s="41"/>
      <c r="V24" s="41"/>
      <c r="W24" s="40"/>
      <c r="X24" s="40"/>
      <c r="Y24" s="40"/>
      <c r="Z24" s="40"/>
    </row>
    <row r="25" spans="1:26" s="43" customFormat="1" ht="20.100000000000001" customHeight="1">
      <c r="A25" s="37" t="s">
        <v>22</v>
      </c>
      <c r="B25" s="171">
        <v>118741.3957738</v>
      </c>
      <c r="C25" s="177">
        <v>18.84261081919179</v>
      </c>
      <c r="D25" s="177">
        <v>-3.189623935061519</v>
      </c>
      <c r="E25" s="177">
        <v>1.7465008601513716</v>
      </c>
      <c r="F25" s="171">
        <v>78018.969105769997</v>
      </c>
      <c r="G25" s="177">
        <v>27.699165890610004</v>
      </c>
      <c r="H25" s="177">
        <v>-4.7407913956609775</v>
      </c>
      <c r="I25" s="177">
        <v>1.7813495069505905</v>
      </c>
      <c r="J25" s="171">
        <v>40722.426668029999</v>
      </c>
      <c r="K25" s="177">
        <v>4.9035500913937113</v>
      </c>
      <c r="L25" s="177">
        <v>-7.2135280134105528E-2</v>
      </c>
      <c r="M25" s="177">
        <v>1.6798019153915931</v>
      </c>
      <c r="N25" s="41"/>
      <c r="O25" s="41"/>
      <c r="P25" s="41"/>
      <c r="Q25" s="41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43" customFormat="1" ht="20.100000000000001" customHeight="1">
      <c r="A26" s="37" t="s">
        <v>23</v>
      </c>
      <c r="B26" s="171">
        <v>33043.084438639999</v>
      </c>
      <c r="C26" s="177">
        <v>13.472284121024032</v>
      </c>
      <c r="D26" s="177">
        <v>-2.5871760474554009</v>
      </c>
      <c r="E26" s="177">
        <v>-1.5491164123295533</v>
      </c>
      <c r="F26" s="171">
        <v>24343.181898179999</v>
      </c>
      <c r="G26" s="177">
        <v>15.449808783713721</v>
      </c>
      <c r="H26" s="177">
        <v>-4.4036293448820487</v>
      </c>
      <c r="I26" s="177">
        <v>-1.3249473908700935</v>
      </c>
      <c r="J26" s="171">
        <v>8699.9025404599997</v>
      </c>
      <c r="K26" s="177">
        <v>8.2824928332214256</v>
      </c>
      <c r="L26" s="177">
        <v>2.8828417585377935</v>
      </c>
      <c r="M26" s="177">
        <v>-2.1709853515116038</v>
      </c>
      <c r="N26" s="41"/>
      <c r="O26" s="41"/>
      <c r="P26" s="41"/>
      <c r="Q26" s="41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43" customFormat="1" ht="20.100000000000001" customHeight="1">
      <c r="A27" s="37" t="s">
        <v>24</v>
      </c>
      <c r="B27" s="171">
        <v>106126.96131611</v>
      </c>
      <c r="C27" s="177">
        <v>12.32408574057753</v>
      </c>
      <c r="D27" s="177">
        <v>-0.34783898324690199</v>
      </c>
      <c r="E27" s="177">
        <v>2.719368414372056</v>
      </c>
      <c r="F27" s="171">
        <v>57175.072476399997</v>
      </c>
      <c r="G27" s="177">
        <v>14.954898791692557</v>
      </c>
      <c r="H27" s="177">
        <v>-5.2290384862667736</v>
      </c>
      <c r="I27" s="177">
        <v>-0.52961254515741985</v>
      </c>
      <c r="J27" s="171">
        <v>48951.888839710002</v>
      </c>
      <c r="K27" s="177">
        <v>9.399822982502215</v>
      </c>
      <c r="L27" s="177">
        <v>6.030683681970288</v>
      </c>
      <c r="M27" s="177">
        <v>6.7935038510224217</v>
      </c>
      <c r="N27" s="41"/>
      <c r="O27" s="41"/>
      <c r="P27" s="41"/>
      <c r="Q27" s="41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43" customFormat="1" ht="20.100000000000001" customHeight="1">
      <c r="A28" s="37" t="s">
        <v>25</v>
      </c>
      <c r="B28" s="171">
        <v>59361.562149390003</v>
      </c>
      <c r="C28" s="177">
        <v>29.749959844830641</v>
      </c>
      <c r="D28" s="177">
        <v>4.3895996505889201</v>
      </c>
      <c r="E28" s="177">
        <v>10.574334768192941</v>
      </c>
      <c r="F28" s="171">
        <v>46210.113088500002</v>
      </c>
      <c r="G28" s="177">
        <v>43.284322431116976</v>
      </c>
      <c r="H28" s="177">
        <v>3.1905079177307414</v>
      </c>
      <c r="I28" s="177">
        <v>10.523063632864876</v>
      </c>
      <c r="J28" s="171">
        <v>13151.44906089</v>
      </c>
      <c r="K28" s="177">
        <v>-2.5825441732902306</v>
      </c>
      <c r="L28" s="177">
        <v>8.8332265553851244</v>
      </c>
      <c r="M28" s="177">
        <v>10.754863466142453</v>
      </c>
      <c r="N28" s="41"/>
      <c r="O28" s="41"/>
      <c r="P28" s="41"/>
      <c r="Q28" s="41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43" customFormat="1" ht="20.100000000000001" customHeight="1">
      <c r="A29" s="37" t="s">
        <v>26</v>
      </c>
      <c r="B29" s="171">
        <v>25511.17616563</v>
      </c>
      <c r="C29" s="177">
        <v>18.306454791732364</v>
      </c>
      <c r="D29" s="177">
        <v>-2.4019114478902708</v>
      </c>
      <c r="E29" s="177">
        <v>2.8395218332167786</v>
      </c>
      <c r="F29" s="171">
        <v>19148.299778479999</v>
      </c>
      <c r="G29" s="177">
        <v>32.795489605116217</v>
      </c>
      <c r="H29" s="177">
        <v>-3.4533451252738701</v>
      </c>
      <c r="I29" s="177">
        <v>3.1827121301690227</v>
      </c>
      <c r="J29" s="171">
        <v>6362.8763871499996</v>
      </c>
      <c r="K29" s="177">
        <v>-10.937076273250952</v>
      </c>
      <c r="L29" s="177">
        <v>0.90509057591310693</v>
      </c>
      <c r="M29" s="177">
        <v>1.820368665935888</v>
      </c>
      <c r="N29" s="41"/>
      <c r="O29" s="41"/>
      <c r="P29" s="41"/>
      <c r="Q29" s="41"/>
      <c r="R29" s="40"/>
      <c r="S29" s="40"/>
      <c r="T29" s="40"/>
      <c r="U29" s="40"/>
      <c r="V29" s="40"/>
      <c r="W29" s="40"/>
      <c r="X29" s="40"/>
      <c r="Y29" s="40"/>
      <c r="Z29" s="40"/>
    </row>
    <row r="30" spans="1:26" s="43" customFormat="1" ht="20.100000000000001" customHeight="1">
      <c r="A30" s="37" t="s">
        <v>27</v>
      </c>
      <c r="B30" s="171">
        <v>33152.706062240002</v>
      </c>
      <c r="C30" s="177">
        <v>28.224126040853918</v>
      </c>
      <c r="D30" s="177">
        <v>2.923854781756603</v>
      </c>
      <c r="E30" s="177">
        <v>7.7525179499967152</v>
      </c>
      <c r="F30" s="171">
        <v>25672.814076030001</v>
      </c>
      <c r="G30" s="177">
        <v>34.721123796498347</v>
      </c>
      <c r="H30" s="177">
        <v>3.5851833967019786</v>
      </c>
      <c r="I30" s="177">
        <v>9.5462517676038203</v>
      </c>
      <c r="J30" s="171">
        <v>7479.8919862100001</v>
      </c>
      <c r="K30" s="177">
        <v>10.014353537871031</v>
      </c>
      <c r="L30" s="177">
        <v>0.71686648635646577</v>
      </c>
      <c r="M30" s="177">
        <v>2.0190186414601641</v>
      </c>
      <c r="N30" s="41"/>
      <c r="O30" s="41"/>
      <c r="P30" s="41"/>
      <c r="Q30" s="41"/>
      <c r="R30" s="40"/>
      <c r="S30" s="40"/>
      <c r="T30" s="40"/>
      <c r="U30" s="40"/>
      <c r="V30" s="40"/>
      <c r="W30" s="40"/>
      <c r="X30" s="40"/>
      <c r="Y30" s="40"/>
      <c r="Z30" s="40"/>
    </row>
    <row r="31" spans="1:26" s="43" customFormat="1" ht="20.100000000000001" customHeight="1">
      <c r="A31" s="37" t="s">
        <v>28</v>
      </c>
      <c r="B31" s="171">
        <v>21229.56822909</v>
      </c>
      <c r="C31" s="177">
        <v>21.036091187214751</v>
      </c>
      <c r="D31" s="177">
        <v>-1.5891055950956172</v>
      </c>
      <c r="E31" s="177">
        <v>2.0863381560568826</v>
      </c>
      <c r="F31" s="171">
        <v>15498.214682170001</v>
      </c>
      <c r="G31" s="177">
        <v>33.985723811275676</v>
      </c>
      <c r="H31" s="177">
        <v>-1.9558586087988914</v>
      </c>
      <c r="I31" s="177">
        <v>3.5486388977779484</v>
      </c>
      <c r="J31" s="171">
        <v>5731.3535469199996</v>
      </c>
      <c r="K31" s="177">
        <v>-4.0424625941130898</v>
      </c>
      <c r="L31" s="177">
        <v>-0.58348291179621015</v>
      </c>
      <c r="M31" s="177">
        <v>-1.6686517397601932</v>
      </c>
      <c r="N31" s="41"/>
      <c r="O31" s="41"/>
      <c r="P31" s="41"/>
      <c r="Q31" s="41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43" customFormat="1" ht="20.100000000000001" customHeight="1">
      <c r="A32" s="37" t="s">
        <v>29</v>
      </c>
      <c r="B32" s="171">
        <v>111828.65198034</v>
      </c>
      <c r="C32" s="177">
        <v>9.8244295175750551</v>
      </c>
      <c r="D32" s="177">
        <v>-2.8460103429557364</v>
      </c>
      <c r="E32" s="177">
        <v>1.0103747440891198</v>
      </c>
      <c r="F32" s="171">
        <v>75884.453986590001</v>
      </c>
      <c r="G32" s="177">
        <v>12.166390223701427</v>
      </c>
      <c r="H32" s="177">
        <v>-4.145286019040455</v>
      </c>
      <c r="I32" s="177">
        <v>0.43595922649311092</v>
      </c>
      <c r="J32" s="171">
        <v>35944.19799375</v>
      </c>
      <c r="K32" s="177">
        <v>5.1877606046724338</v>
      </c>
      <c r="L32" s="177">
        <v>1.6068729633971657E-2</v>
      </c>
      <c r="M32" s="177">
        <v>2.2449075474699356</v>
      </c>
      <c r="N32" s="41"/>
      <c r="O32" s="41"/>
      <c r="P32" s="41"/>
      <c r="Q32" s="41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43" customFormat="1" ht="20.100000000000001" customHeight="1">
      <c r="A33" s="37" t="s">
        <v>30</v>
      </c>
      <c r="B33" s="171">
        <v>15930.75847545</v>
      </c>
      <c r="C33" s="177">
        <v>-1.3369593486789029</v>
      </c>
      <c r="D33" s="177">
        <v>-1.604442499974212</v>
      </c>
      <c r="E33" s="177">
        <v>0.95971653725416672</v>
      </c>
      <c r="F33" s="171">
        <v>12097.740824349999</v>
      </c>
      <c r="G33" s="177">
        <v>0.57046374117595633</v>
      </c>
      <c r="H33" s="177">
        <v>3.8709259309968047E-3</v>
      </c>
      <c r="I33" s="177">
        <v>1.8929273655569006</v>
      </c>
      <c r="J33" s="171">
        <v>3833.0176511</v>
      </c>
      <c r="K33" s="177">
        <v>-6.9094050551864967</v>
      </c>
      <c r="L33" s="177">
        <v>-6.3576798286057965</v>
      </c>
      <c r="M33" s="177">
        <v>-1.8767084014686048</v>
      </c>
      <c r="N33" s="41"/>
      <c r="O33" s="41"/>
      <c r="P33" s="41"/>
      <c r="Q33" s="41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43" customFormat="1" ht="20.100000000000001" customHeight="1">
      <c r="A34" s="37" t="s">
        <v>31</v>
      </c>
      <c r="B34" s="171">
        <v>33091.473811240001</v>
      </c>
      <c r="C34" s="177">
        <v>24.213964137181463</v>
      </c>
      <c r="D34" s="177">
        <v>3.8413553317247988</v>
      </c>
      <c r="E34" s="177">
        <v>5.2345319457683104</v>
      </c>
      <c r="F34" s="171">
        <v>25829.469300500001</v>
      </c>
      <c r="G34" s="177">
        <v>35.549625634056611</v>
      </c>
      <c r="H34" s="177">
        <v>4.4267797993787781</v>
      </c>
      <c r="I34" s="177">
        <v>6.4202701097019457</v>
      </c>
      <c r="J34" s="171">
        <v>7262.0045107400001</v>
      </c>
      <c r="K34" s="177">
        <v>-4.2626786302593445</v>
      </c>
      <c r="L34" s="177">
        <v>1.8112722262799679</v>
      </c>
      <c r="M34" s="177">
        <v>1.2230678823832619</v>
      </c>
      <c r="N34" s="41"/>
      <c r="O34" s="41"/>
      <c r="P34" s="41"/>
      <c r="Q34" s="41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43" customFormat="1" ht="20.100000000000001" customHeight="1">
      <c r="A35" s="37" t="s">
        <v>32</v>
      </c>
      <c r="B35" s="171">
        <v>37259.047978089999</v>
      </c>
      <c r="C35" s="177">
        <v>20.830716274901647</v>
      </c>
      <c r="D35" s="177">
        <v>0.67856514921867017</v>
      </c>
      <c r="E35" s="177">
        <v>3.5635492297225255</v>
      </c>
      <c r="F35" s="171">
        <v>27174.662153000001</v>
      </c>
      <c r="G35" s="177">
        <v>27.504326567709313</v>
      </c>
      <c r="H35" s="177">
        <v>0.5582272356799507</v>
      </c>
      <c r="I35" s="177">
        <v>4.8256005197870451</v>
      </c>
      <c r="J35" s="171">
        <v>10084.385825089999</v>
      </c>
      <c r="K35" s="177">
        <v>5.8949993851236968</v>
      </c>
      <c r="L35" s="177">
        <v>1.0042813435989615</v>
      </c>
      <c r="M35" s="177">
        <v>0.30919305391149976</v>
      </c>
      <c r="N35" s="41"/>
      <c r="O35" s="41"/>
      <c r="P35" s="41"/>
      <c r="Q35" s="41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43" customFormat="1" ht="20.100000000000001" customHeight="1">
      <c r="A36" s="37" t="s">
        <v>33</v>
      </c>
      <c r="B36" s="171">
        <v>15150.42511591</v>
      </c>
      <c r="C36" s="177">
        <v>8.6413609327342158</v>
      </c>
      <c r="D36" s="177">
        <v>-5.2755093149612833</v>
      </c>
      <c r="E36" s="177">
        <v>0.57728246612272471</v>
      </c>
      <c r="F36" s="171">
        <v>10826.218104580001</v>
      </c>
      <c r="G36" s="177">
        <v>16.099603272572367</v>
      </c>
      <c r="H36" s="177">
        <v>-5.0973321922763688</v>
      </c>
      <c r="I36" s="177">
        <v>0.98579067210391713</v>
      </c>
      <c r="J36" s="171">
        <v>4324.2070113299997</v>
      </c>
      <c r="K36" s="177">
        <v>-6.4108875551741136</v>
      </c>
      <c r="L36" s="177">
        <v>-5.7186784209576729</v>
      </c>
      <c r="M36" s="177">
        <v>-0.43112122558055432</v>
      </c>
      <c r="N36" s="41"/>
      <c r="O36" s="41"/>
      <c r="P36" s="41"/>
      <c r="Q36" s="41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43" customFormat="1" ht="20.100000000000001" customHeight="1">
      <c r="A37" s="150" t="s">
        <v>34</v>
      </c>
      <c r="B37" s="178">
        <v>28769.506963759999</v>
      </c>
      <c r="C37" s="179">
        <v>15.517397872196</v>
      </c>
      <c r="D37" s="179">
        <v>-2.1258893150661464</v>
      </c>
      <c r="E37" s="179">
        <v>2.2444733517108517</v>
      </c>
      <c r="F37" s="178">
        <v>23555.127271379999</v>
      </c>
      <c r="G37" s="179">
        <v>23.120275036332231</v>
      </c>
      <c r="H37" s="179">
        <v>-2.6474605852124427</v>
      </c>
      <c r="I37" s="179">
        <v>2.4152430367585964</v>
      </c>
      <c r="J37" s="178">
        <v>5214.3796923800001</v>
      </c>
      <c r="K37" s="179">
        <v>-9.678159896960878</v>
      </c>
      <c r="L37" s="179">
        <v>0.30159836096308368</v>
      </c>
      <c r="M37" s="179">
        <v>1.4800924368111055</v>
      </c>
      <c r="N37" s="41"/>
      <c r="O37" s="41"/>
      <c r="P37" s="41"/>
      <c r="Q37" s="41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43" customFormat="1" ht="13.5" customHeight="1">
      <c r="A38" s="151" t="s">
        <v>4</v>
      </c>
      <c r="B38" s="152"/>
      <c r="C38" s="153"/>
      <c r="D38" s="153"/>
      <c r="E38" s="153"/>
      <c r="F38" s="152"/>
      <c r="G38" s="153"/>
      <c r="H38" s="153"/>
      <c r="I38" s="153"/>
      <c r="J38" s="152"/>
      <c r="K38" s="153"/>
      <c r="L38" s="153"/>
      <c r="M38" s="28"/>
      <c r="N38" s="41"/>
      <c r="O38" s="41"/>
      <c r="P38" s="41"/>
      <c r="Q38" s="41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55.95" customHeight="1">
      <c r="A39" s="249" t="s">
        <v>71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  <row r="40" spans="1:26" s="40" customFormat="1" ht="15">
      <c r="A40" s="41" t="s">
        <v>93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26" s="40" customForma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26" s="40" customForma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26" s="40" customForma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26" s="40" customForma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6" s="40" customForma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7" spans="1:26" s="25" customFormat="1">
      <c r="A47" s="8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41"/>
      <c r="O47" s="41"/>
      <c r="P47" s="41"/>
      <c r="Q47" s="41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5" customFormat="1">
      <c r="A48" s="8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41"/>
      <c r="O48" s="41"/>
      <c r="P48" s="41"/>
      <c r="Q48" s="41"/>
      <c r="R48" s="40"/>
      <c r="S48" s="40"/>
      <c r="T48" s="40"/>
      <c r="U48" s="40"/>
      <c r="V48" s="40"/>
      <c r="W48" s="40"/>
      <c r="X48" s="40"/>
      <c r="Y48" s="40"/>
      <c r="Z48" s="40"/>
    </row>
  </sheetData>
  <mergeCells count="20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K7:K8"/>
    <mergeCell ref="L7:L8"/>
    <mergeCell ref="M7:M8"/>
    <mergeCell ref="A39:L39"/>
    <mergeCell ref="E7:E8"/>
    <mergeCell ref="F7:F8"/>
    <mergeCell ref="G7:G8"/>
    <mergeCell ref="H7:H8"/>
    <mergeCell ref="I7:I8"/>
    <mergeCell ref="J7:J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1.88671875" style="25" customWidth="1"/>
    <col min="2" max="2" width="10.109375" style="11" customWidth="1"/>
    <col min="3" max="3" width="9.109375" style="11" customWidth="1"/>
    <col min="4" max="4" width="7.109375" style="11" customWidth="1"/>
    <col min="5" max="5" width="7.5546875" style="11" customWidth="1"/>
    <col min="6" max="6" width="9.5546875" style="11" customWidth="1"/>
    <col min="7" max="7" width="7.6640625" style="11" customWidth="1"/>
    <col min="8" max="8" width="7.5546875" style="11" customWidth="1"/>
    <col min="9" max="9" width="7.6640625" style="11" customWidth="1"/>
    <col min="10" max="10" width="8.88671875" style="11" customWidth="1"/>
    <col min="11" max="11" width="9.44140625" style="11" customWidth="1"/>
    <col min="12" max="12" width="7.6640625" style="11" customWidth="1"/>
    <col min="13" max="13" width="7.5546875" style="27" customWidth="1"/>
    <col min="14" max="14" width="15.88671875" style="40" customWidth="1"/>
    <col min="15" max="26" width="9.109375" style="40"/>
    <col min="27" max="16384" width="9.109375" style="11"/>
  </cols>
  <sheetData>
    <row r="1" spans="1:26">
      <c r="L1" s="243" t="s">
        <v>61</v>
      </c>
      <c r="M1" s="243"/>
    </row>
    <row r="2" spans="1:26" ht="16.2">
      <c r="A2" s="109" t="s">
        <v>76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25">
        <v>45379</v>
      </c>
      <c r="B3" s="225"/>
      <c r="C3" s="225"/>
      <c r="D3" s="225"/>
      <c r="E3" s="225"/>
      <c r="F3" s="225"/>
      <c r="G3" s="225"/>
    </row>
    <row r="4" spans="1:26">
      <c r="A4" s="12"/>
      <c r="M4" s="28"/>
    </row>
    <row r="5" spans="1:26" s="68" customFormat="1" ht="12.75" customHeight="1">
      <c r="A5" s="245" t="s">
        <v>5</v>
      </c>
      <c r="B5" s="255" t="s">
        <v>6</v>
      </c>
      <c r="C5" s="256"/>
      <c r="D5" s="256"/>
      <c r="E5" s="257"/>
      <c r="F5" s="251" t="s">
        <v>7</v>
      </c>
      <c r="G5" s="252"/>
      <c r="H5" s="252"/>
      <c r="I5" s="252"/>
      <c r="J5" s="252"/>
      <c r="K5" s="252"/>
      <c r="L5" s="252"/>
      <c r="M5" s="252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s="68" customFormat="1" ht="12.75" customHeight="1">
      <c r="A6" s="245"/>
      <c r="B6" s="258"/>
      <c r="C6" s="259"/>
      <c r="D6" s="259"/>
      <c r="E6" s="260"/>
      <c r="F6" s="258" t="s">
        <v>2</v>
      </c>
      <c r="G6" s="259"/>
      <c r="H6" s="259"/>
      <c r="I6" s="260"/>
      <c r="J6" s="251" t="s">
        <v>3</v>
      </c>
      <c r="K6" s="252"/>
      <c r="L6" s="252"/>
      <c r="M6" s="252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s="68" customFormat="1" ht="12.75" customHeight="1">
      <c r="A7" s="245"/>
      <c r="B7" s="253" t="s">
        <v>0</v>
      </c>
      <c r="C7" s="254" t="s">
        <v>8</v>
      </c>
      <c r="D7" s="254" t="s">
        <v>1</v>
      </c>
      <c r="E7" s="248" t="s">
        <v>60</v>
      </c>
      <c r="F7" s="253" t="s">
        <v>0</v>
      </c>
      <c r="G7" s="254" t="s">
        <v>8</v>
      </c>
      <c r="H7" s="254" t="s">
        <v>1</v>
      </c>
      <c r="I7" s="248" t="s">
        <v>60</v>
      </c>
      <c r="J7" s="253" t="s">
        <v>0</v>
      </c>
      <c r="K7" s="254" t="s">
        <v>8</v>
      </c>
      <c r="L7" s="254" t="s">
        <v>1</v>
      </c>
      <c r="M7" s="244" t="s">
        <v>60</v>
      </c>
      <c r="N7" s="40"/>
      <c r="O7" s="40"/>
      <c r="P7" s="40"/>
      <c r="Q7" s="40"/>
      <c r="R7" s="11"/>
      <c r="S7" s="40"/>
      <c r="T7" s="40"/>
      <c r="U7" s="40"/>
      <c r="V7" s="40"/>
      <c r="W7" s="40"/>
      <c r="X7" s="40"/>
      <c r="Y7" s="40"/>
      <c r="Z7" s="40"/>
    </row>
    <row r="8" spans="1:26" s="68" customFormat="1" ht="39" customHeight="1">
      <c r="A8" s="245"/>
      <c r="B8" s="253"/>
      <c r="C8" s="254"/>
      <c r="D8" s="254"/>
      <c r="E8" s="248"/>
      <c r="F8" s="253"/>
      <c r="G8" s="254"/>
      <c r="H8" s="254"/>
      <c r="I8" s="248"/>
      <c r="J8" s="253"/>
      <c r="K8" s="254"/>
      <c r="L8" s="254"/>
      <c r="M8" s="244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14" customForma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30">
        <v>13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s="14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s="163" customFormat="1" ht="20.100000000000001" customHeight="1">
      <c r="A11" s="15" t="s">
        <v>6</v>
      </c>
      <c r="B11" s="16">
        <v>1312700.9715751801</v>
      </c>
      <c r="C11" s="173">
        <v>37.119106721457143</v>
      </c>
      <c r="D11" s="173">
        <v>2.5613643051633659</v>
      </c>
      <c r="E11" s="173">
        <v>3.0182841504218487</v>
      </c>
      <c r="F11" s="16">
        <v>925978.01356422005</v>
      </c>
      <c r="G11" s="173">
        <v>44.71229585154444</v>
      </c>
      <c r="H11" s="173">
        <v>1.069977746108421</v>
      </c>
      <c r="I11" s="173">
        <v>2.5870519536217955</v>
      </c>
      <c r="J11" s="16">
        <v>386722.95801096002</v>
      </c>
      <c r="K11" s="173">
        <v>21.814615318297513</v>
      </c>
      <c r="L11" s="173">
        <v>6.317789215641028</v>
      </c>
      <c r="M11" s="173">
        <v>4.0657190460360368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s="34" customFormat="1" ht="28.5" customHeight="1">
      <c r="A12" s="35" t="s">
        <v>9</v>
      </c>
      <c r="B12" s="168">
        <v>0</v>
      </c>
      <c r="C12" s="195">
        <v>0</v>
      </c>
      <c r="D12" s="195">
        <v>0</v>
      </c>
      <c r="E12" s="195">
        <v>0</v>
      </c>
      <c r="F12" s="168">
        <v>0</v>
      </c>
      <c r="G12" s="195">
        <v>0</v>
      </c>
      <c r="H12" s="195">
        <v>0</v>
      </c>
      <c r="I12" s="195">
        <v>0</v>
      </c>
      <c r="J12" s="168">
        <v>0</v>
      </c>
      <c r="K12" s="195">
        <v>0</v>
      </c>
      <c r="L12" s="195">
        <v>0</v>
      </c>
      <c r="M12" s="195"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19" customFormat="1" ht="20.100000000000001" customHeight="1">
      <c r="A13" s="36" t="s">
        <v>92</v>
      </c>
      <c r="B13" s="23"/>
      <c r="C13" s="23"/>
      <c r="D13" s="24"/>
      <c r="E13" s="24"/>
      <c r="F13" s="23"/>
      <c r="G13" s="24"/>
      <c r="H13" s="24"/>
      <c r="I13" s="24"/>
      <c r="J13" s="23"/>
      <c r="K13" s="24"/>
      <c r="L13" s="24"/>
      <c r="M13" s="24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s="19" customFormat="1" ht="20.100000000000001" customHeight="1">
      <c r="A14" s="37" t="s">
        <v>11</v>
      </c>
      <c r="B14" s="23">
        <v>19298.111279029999</v>
      </c>
      <c r="C14" s="24">
        <v>41.64559940547889</v>
      </c>
      <c r="D14" s="24">
        <v>12.319198525973391</v>
      </c>
      <c r="E14" s="24">
        <v>8.4445628458591102</v>
      </c>
      <c r="F14" s="23">
        <v>14057.63039796</v>
      </c>
      <c r="G14" s="24">
        <v>50.426925444309887</v>
      </c>
      <c r="H14" s="24">
        <v>6.8836004318387722</v>
      </c>
      <c r="I14" s="24">
        <v>8.0296592801903444</v>
      </c>
      <c r="J14" s="23">
        <v>5240.4808810699997</v>
      </c>
      <c r="K14" s="24">
        <v>22.467851637931901</v>
      </c>
      <c r="L14" s="24">
        <v>30.062259130170276</v>
      </c>
      <c r="M14" s="24">
        <v>9.5734498566864374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s="19" customFormat="1" ht="20.100000000000001" customHeight="1">
      <c r="A15" s="37" t="s">
        <v>12</v>
      </c>
      <c r="B15" s="23">
        <v>10685.78230809</v>
      </c>
      <c r="C15" s="24">
        <v>26.896235933337792</v>
      </c>
      <c r="D15" s="24">
        <v>-2.5953669736668985</v>
      </c>
      <c r="E15" s="24">
        <v>-4.5662418875772488</v>
      </c>
      <c r="F15" s="23">
        <v>8035.7706032400001</v>
      </c>
      <c r="G15" s="24">
        <v>39.792289563174961</v>
      </c>
      <c r="H15" s="24">
        <v>-0.25380561733845752</v>
      </c>
      <c r="I15" s="24">
        <v>-1.3250078894679262</v>
      </c>
      <c r="J15" s="23">
        <v>2650.0117048500001</v>
      </c>
      <c r="K15" s="24">
        <v>-0.84211337123903718</v>
      </c>
      <c r="L15" s="24">
        <v>-9.0683437228651229</v>
      </c>
      <c r="M15" s="24">
        <v>-13.210906993951937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s="43" customFormat="1" ht="20.100000000000001" customHeight="1">
      <c r="A16" s="37" t="s">
        <v>13</v>
      </c>
      <c r="B16" s="23">
        <v>90936.118528089995</v>
      </c>
      <c r="C16" s="24">
        <v>25.444764496496447</v>
      </c>
      <c r="D16" s="24">
        <v>1.2852423589617956</v>
      </c>
      <c r="E16" s="24">
        <v>4.4535416712856204</v>
      </c>
      <c r="F16" s="23">
        <v>73199.636154659995</v>
      </c>
      <c r="G16" s="24">
        <v>33.945162826632014</v>
      </c>
      <c r="H16" s="24">
        <v>0.56231743955696345</v>
      </c>
      <c r="I16" s="24">
        <v>4.9217869413630098</v>
      </c>
      <c r="J16" s="23">
        <v>17736.482373430001</v>
      </c>
      <c r="K16" s="24">
        <v>-0.59142965987729212</v>
      </c>
      <c r="L16" s="24">
        <v>4.3821304320053258</v>
      </c>
      <c r="M16" s="24">
        <v>2.5644800109111401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s="43" customFormat="1" ht="20.100000000000001" customHeight="1">
      <c r="A17" s="37" t="s">
        <v>14</v>
      </c>
      <c r="B17" s="23">
        <v>7132.8963179800003</v>
      </c>
      <c r="C17" s="24">
        <v>14.877076486897607</v>
      </c>
      <c r="D17" s="24">
        <v>-37.411828596129304</v>
      </c>
      <c r="E17" s="24">
        <v>-26.896759561894072</v>
      </c>
      <c r="F17" s="23">
        <v>6470.2328203300003</v>
      </c>
      <c r="G17" s="24">
        <v>25.312069158690178</v>
      </c>
      <c r="H17" s="24">
        <v>-39.684130656703431</v>
      </c>
      <c r="I17" s="24">
        <v>-28.917910385340932</v>
      </c>
      <c r="J17" s="23">
        <v>662.66349764999995</v>
      </c>
      <c r="K17" s="24">
        <v>-36.639350073589291</v>
      </c>
      <c r="L17" s="24">
        <v>-0.99283300354082371</v>
      </c>
      <c r="M17" s="24">
        <v>1.1990752077752518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s="43" customFormat="1" ht="20.100000000000001" customHeight="1">
      <c r="A18" s="37" t="s">
        <v>15</v>
      </c>
      <c r="B18" s="23">
        <v>10906.94344062</v>
      </c>
      <c r="C18" s="24">
        <v>25.419050886971164</v>
      </c>
      <c r="D18" s="24">
        <v>-12.884727899200058</v>
      </c>
      <c r="E18" s="24">
        <v>9.2600327329059411</v>
      </c>
      <c r="F18" s="23">
        <v>7870.0438097200004</v>
      </c>
      <c r="G18" s="24">
        <v>31.068738651276362</v>
      </c>
      <c r="H18" s="24">
        <v>-19.176214882940798</v>
      </c>
      <c r="I18" s="24">
        <v>9.6013487840028233</v>
      </c>
      <c r="J18" s="23">
        <v>3036.8996308999999</v>
      </c>
      <c r="K18" s="24">
        <v>12.816860202690506</v>
      </c>
      <c r="L18" s="24">
        <v>9.1294705049709108</v>
      </c>
      <c r="M18" s="24">
        <v>8.3853349037922271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s="43" customFormat="1" ht="20.100000000000001" customHeight="1">
      <c r="A19" s="37" t="s">
        <v>16</v>
      </c>
      <c r="B19" s="23">
        <v>7389.8475753900002</v>
      </c>
      <c r="C19" s="24">
        <v>22.759996011496497</v>
      </c>
      <c r="D19" s="24">
        <v>-5.7027422257016127</v>
      </c>
      <c r="E19" s="24">
        <v>-3.5262240789506052</v>
      </c>
      <c r="F19" s="23">
        <v>5587.5950128200002</v>
      </c>
      <c r="G19" s="24">
        <v>32.572114115231614</v>
      </c>
      <c r="H19" s="24">
        <v>-7.2547725655908977</v>
      </c>
      <c r="I19" s="24">
        <v>-3.3193806686958709</v>
      </c>
      <c r="J19" s="23">
        <v>1802.25256257</v>
      </c>
      <c r="K19" s="24">
        <v>-0.15184120965649583</v>
      </c>
      <c r="L19" s="24">
        <v>-0.54268351884431354</v>
      </c>
      <c r="M19" s="24">
        <v>-4.1619203122607757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s="43" customFormat="1" ht="20.100000000000001" customHeight="1">
      <c r="A20" s="37" t="s">
        <v>17</v>
      </c>
      <c r="B20" s="23">
        <v>22955.203945640002</v>
      </c>
      <c r="C20" s="24">
        <v>32.206529797556755</v>
      </c>
      <c r="D20" s="24">
        <v>-6.6402572379133034</v>
      </c>
      <c r="E20" s="24">
        <v>-2.4987264965352267</v>
      </c>
      <c r="F20" s="23">
        <v>15691.96489318</v>
      </c>
      <c r="G20" s="24">
        <v>33.79526686925692</v>
      </c>
      <c r="H20" s="24">
        <v>-5.1389349101860802</v>
      </c>
      <c r="I20" s="24">
        <v>-0.91563697931256627</v>
      </c>
      <c r="J20" s="23">
        <v>7263.2390524599996</v>
      </c>
      <c r="K20" s="24">
        <v>28.8997123735721</v>
      </c>
      <c r="L20" s="24">
        <v>-9.7269338428101833</v>
      </c>
      <c r="M20" s="24">
        <v>-5.7519920922352412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s="43" customFormat="1" ht="20.100000000000001" customHeight="1">
      <c r="A21" s="37" t="s">
        <v>18</v>
      </c>
      <c r="B21" s="23">
        <v>12106.766759710001</v>
      </c>
      <c r="C21" s="24">
        <v>44.080484495687045</v>
      </c>
      <c r="D21" s="24">
        <v>-0.71124540634249911</v>
      </c>
      <c r="E21" s="24">
        <v>0.29007265590419706</v>
      </c>
      <c r="F21" s="23">
        <v>9384.86992173</v>
      </c>
      <c r="G21" s="24">
        <v>65.779677874782436</v>
      </c>
      <c r="H21" s="24">
        <v>-1.3554310962265248</v>
      </c>
      <c r="I21" s="24">
        <v>-1.7676345672459775</v>
      </c>
      <c r="J21" s="23">
        <v>2721.8968379799999</v>
      </c>
      <c r="K21" s="24">
        <v>-0.72340862666479211</v>
      </c>
      <c r="L21" s="24">
        <v>1.5758536307229463</v>
      </c>
      <c r="M21" s="24">
        <v>8.0973696956955195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s="43" customFormat="1" ht="20.100000000000001" customHeight="1">
      <c r="A22" s="37" t="s">
        <v>19</v>
      </c>
      <c r="B22" s="23">
        <v>842620.90544590005</v>
      </c>
      <c r="C22" s="24">
        <v>45.83293302718775</v>
      </c>
      <c r="D22" s="24">
        <v>5.0760432289135906</v>
      </c>
      <c r="E22" s="24">
        <v>5.0322020901922428</v>
      </c>
      <c r="F22" s="23">
        <v>588790.98907419003</v>
      </c>
      <c r="G22" s="24">
        <v>54.051694068973745</v>
      </c>
      <c r="H22" s="24">
        <v>4.3376132588435183</v>
      </c>
      <c r="I22" s="24">
        <v>5.9400118828206274</v>
      </c>
      <c r="J22" s="23">
        <v>253829.91637170999</v>
      </c>
      <c r="K22" s="24">
        <v>29.773038240114232</v>
      </c>
      <c r="L22" s="24">
        <v>6.8298403152735574</v>
      </c>
      <c r="M22" s="24">
        <v>2.9851550563817284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s="43" customFormat="1" ht="20.100000000000001" customHeight="1">
      <c r="A23" s="20" t="s">
        <v>20</v>
      </c>
      <c r="B23" s="23">
        <v>12192.447545589999</v>
      </c>
      <c r="C23" s="24">
        <v>19.698851299158491</v>
      </c>
      <c r="D23" s="24">
        <v>12.499621125712196</v>
      </c>
      <c r="E23" s="24">
        <v>10.891488761342345</v>
      </c>
      <c r="F23" s="23">
        <v>7491.0073488199996</v>
      </c>
      <c r="G23" s="24">
        <v>15.828081540681268</v>
      </c>
      <c r="H23" s="24">
        <v>14.173246619207063</v>
      </c>
      <c r="I23" s="24">
        <v>14.141226423298377</v>
      </c>
      <c r="J23" s="23">
        <v>4701.4401967699996</v>
      </c>
      <c r="K23" s="24">
        <v>26.430879754977198</v>
      </c>
      <c r="L23" s="24">
        <v>9.9320206379468203</v>
      </c>
      <c r="M23" s="24">
        <v>6.0792674948146157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s="43" customFormat="1" ht="20.100000000000001" customHeight="1">
      <c r="A24" s="20" t="s">
        <v>21</v>
      </c>
      <c r="B24" s="23">
        <v>926.95849475</v>
      </c>
      <c r="C24" s="24">
        <v>-39.026682521030786</v>
      </c>
      <c r="D24" s="24">
        <v>-29.654409544240124</v>
      </c>
      <c r="E24" s="24">
        <v>-26.360073622050635</v>
      </c>
      <c r="F24" s="23">
        <v>840.40462997999998</v>
      </c>
      <c r="G24" s="24">
        <v>-39.029239543953345</v>
      </c>
      <c r="H24" s="24">
        <v>-31.834525760077767</v>
      </c>
      <c r="I24" s="24">
        <v>-28.546208835457236</v>
      </c>
      <c r="J24" s="23">
        <v>86.553864770000004</v>
      </c>
      <c r="K24" s="24">
        <v>-39.001843659294352</v>
      </c>
      <c r="L24" s="24">
        <v>2.0299391456345433</v>
      </c>
      <c r="M24" s="24">
        <v>4.7608755840612673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s="43" customFormat="1" ht="20.100000000000001" customHeight="1">
      <c r="A25" s="20" t="s">
        <v>22</v>
      </c>
      <c r="B25" s="23">
        <v>54268.538878209998</v>
      </c>
      <c r="C25" s="24">
        <v>25.843150257480033</v>
      </c>
      <c r="D25" s="24">
        <v>-6.5178132141554812</v>
      </c>
      <c r="E25" s="24">
        <v>2.2613639104250183E-2</v>
      </c>
      <c r="F25" s="23">
        <v>35669.849913569997</v>
      </c>
      <c r="G25" s="24">
        <v>35.760688242094261</v>
      </c>
      <c r="H25" s="24">
        <v>-9.8933991017954668</v>
      </c>
      <c r="I25" s="24">
        <v>-0.70925750693588441</v>
      </c>
      <c r="J25" s="23">
        <v>18598.688964640001</v>
      </c>
      <c r="K25" s="24">
        <v>10.37871309304667</v>
      </c>
      <c r="L25" s="24">
        <v>0.71856101334009281</v>
      </c>
      <c r="M25" s="24">
        <v>1.456868301179199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43" customFormat="1" ht="20.100000000000001" customHeight="1">
      <c r="A26" s="20" t="s">
        <v>23</v>
      </c>
      <c r="B26" s="23">
        <v>11589.248100299999</v>
      </c>
      <c r="C26" s="24">
        <v>29.67149754160846</v>
      </c>
      <c r="D26" s="24">
        <v>0.32381223177735308</v>
      </c>
      <c r="E26" s="24">
        <v>-3.6991727675845141</v>
      </c>
      <c r="F26" s="23">
        <v>8258.7531080900008</v>
      </c>
      <c r="G26" s="24">
        <v>28.367151689506528</v>
      </c>
      <c r="H26" s="24">
        <v>-4.6435441596837563</v>
      </c>
      <c r="I26" s="24">
        <v>-2.9459821004728894</v>
      </c>
      <c r="J26" s="23">
        <v>3330.49499221</v>
      </c>
      <c r="K26" s="24">
        <v>33.023251365852303</v>
      </c>
      <c r="L26" s="24">
        <v>15.20557642734164</v>
      </c>
      <c r="M26" s="24">
        <v>-5.5174032313816355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43" customFormat="1" ht="20.100000000000001" customHeight="1">
      <c r="A27" s="20" t="s">
        <v>24</v>
      </c>
      <c r="B27" s="23">
        <v>54022.49916082</v>
      </c>
      <c r="C27" s="24">
        <v>16.98587921859378</v>
      </c>
      <c r="D27" s="24">
        <v>1.7838440644830484</v>
      </c>
      <c r="E27" s="24">
        <v>3.8664696255584374</v>
      </c>
      <c r="F27" s="23">
        <v>30726.53357014</v>
      </c>
      <c r="G27" s="24">
        <v>13.790015486687906</v>
      </c>
      <c r="H27" s="24">
        <v>-7.7619570236928297</v>
      </c>
      <c r="I27" s="24">
        <v>-2.718582112451017</v>
      </c>
      <c r="J27" s="23">
        <v>23295.96559068</v>
      </c>
      <c r="K27" s="24">
        <v>21.486204573260252</v>
      </c>
      <c r="L27" s="24">
        <v>17.873696256048262</v>
      </c>
      <c r="M27" s="24">
        <v>14.048946419271971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43" customFormat="1" ht="20.100000000000001" customHeight="1">
      <c r="A28" s="20" t="s">
        <v>25</v>
      </c>
      <c r="B28" s="23">
        <v>30259.138373509999</v>
      </c>
      <c r="C28" s="24">
        <v>46.393329986353308</v>
      </c>
      <c r="D28" s="24">
        <v>9.2131106315340787</v>
      </c>
      <c r="E28" s="24">
        <v>19.589254298464681</v>
      </c>
      <c r="F28" s="23">
        <v>24545.468320520002</v>
      </c>
      <c r="G28" s="24">
        <v>69.210699149694022</v>
      </c>
      <c r="H28" s="24">
        <v>7.4724199969738834</v>
      </c>
      <c r="I28" s="24">
        <v>19.870688731683998</v>
      </c>
      <c r="J28" s="23">
        <v>5713.6700529899999</v>
      </c>
      <c r="K28" s="24">
        <v>-7.3041735294271319</v>
      </c>
      <c r="L28" s="24">
        <v>17.380367090841389</v>
      </c>
      <c r="M28" s="24">
        <v>18.395117207426608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43" customFormat="1" ht="20.100000000000001" customHeight="1">
      <c r="A29" s="20" t="s">
        <v>26</v>
      </c>
      <c r="B29" s="23">
        <v>8843.9301807499996</v>
      </c>
      <c r="C29" s="24">
        <v>16.33567423082971</v>
      </c>
      <c r="D29" s="24">
        <v>-5.5720439529315939</v>
      </c>
      <c r="E29" s="24">
        <v>1.4268335859232621</v>
      </c>
      <c r="F29" s="23">
        <v>6207.2633529000004</v>
      </c>
      <c r="G29" s="24">
        <v>37.258592756071209</v>
      </c>
      <c r="H29" s="24">
        <v>-9.417659392077212</v>
      </c>
      <c r="I29" s="24">
        <v>0.1762996066286604</v>
      </c>
      <c r="J29" s="23">
        <v>2636.6668278500001</v>
      </c>
      <c r="K29" s="24">
        <v>-14.387434064170591</v>
      </c>
      <c r="L29" s="24">
        <v>4.9137049695887782</v>
      </c>
      <c r="M29" s="24">
        <v>4.4978546989064938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s="43" customFormat="1" ht="20.100000000000001" customHeight="1">
      <c r="A30" s="20" t="s">
        <v>27</v>
      </c>
      <c r="B30" s="23">
        <v>13297.31735327</v>
      </c>
      <c r="C30" s="24">
        <v>47.343415856162835</v>
      </c>
      <c r="D30" s="24">
        <v>6.850138942190469</v>
      </c>
      <c r="E30" s="24">
        <v>15.547853858545309</v>
      </c>
      <c r="F30" s="23">
        <v>10144.316938710001</v>
      </c>
      <c r="G30" s="24">
        <v>50.008915469764133</v>
      </c>
      <c r="H30" s="24">
        <v>8.8720750772699546</v>
      </c>
      <c r="I30" s="24">
        <v>20.740955929393039</v>
      </c>
      <c r="J30" s="23">
        <v>3153.0004145600001</v>
      </c>
      <c r="K30" s="24">
        <v>39.375464709355214</v>
      </c>
      <c r="L30" s="24">
        <v>0.82564301340879354</v>
      </c>
      <c r="M30" s="24">
        <v>1.5020714617973709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s="43" customFormat="1" ht="20.100000000000001" customHeight="1">
      <c r="A31" s="20" t="s">
        <v>28</v>
      </c>
      <c r="B31" s="23">
        <v>8881.5212728799997</v>
      </c>
      <c r="C31" s="24">
        <v>36.305345086020026</v>
      </c>
      <c r="D31" s="24">
        <v>-1.6390514490748842</v>
      </c>
      <c r="E31" s="24">
        <v>1.5765383104727562</v>
      </c>
      <c r="F31" s="23">
        <v>6865.2616936000004</v>
      </c>
      <c r="G31" s="24">
        <v>48.729473936398563</v>
      </c>
      <c r="H31" s="24">
        <v>-2.6805309604888521</v>
      </c>
      <c r="I31" s="24">
        <v>4.2181395822631345</v>
      </c>
      <c r="J31" s="23">
        <v>2016.25957928</v>
      </c>
      <c r="K31" s="24">
        <v>6.1210468480581426</v>
      </c>
      <c r="L31" s="24">
        <v>2.0806232937891309</v>
      </c>
      <c r="M31" s="24">
        <v>-6.4935137970495447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43" customFormat="1" ht="20.100000000000001" customHeight="1">
      <c r="A32" s="20" t="s">
        <v>29</v>
      </c>
      <c r="B32" s="23">
        <v>52230.65960721</v>
      </c>
      <c r="C32" s="24">
        <v>13.285594463991245</v>
      </c>
      <c r="D32" s="24">
        <v>-5.1649952414215505</v>
      </c>
      <c r="E32" s="24">
        <v>-0.4070183015660831</v>
      </c>
      <c r="F32" s="23">
        <v>33482.408950730001</v>
      </c>
      <c r="G32" s="24">
        <v>13.682371127346073</v>
      </c>
      <c r="H32" s="24">
        <v>-7.857361713883364</v>
      </c>
      <c r="I32" s="24">
        <v>-1.6457804335940835</v>
      </c>
      <c r="J32" s="23">
        <v>18748.250656479999</v>
      </c>
      <c r="K32" s="24">
        <v>12.58384029472748</v>
      </c>
      <c r="L32" s="24">
        <v>5.6244995319005398E-2</v>
      </c>
      <c r="M32" s="24">
        <v>1.8846924828656881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43" customFormat="1" ht="20.100000000000001" customHeight="1">
      <c r="A33" s="20" t="s">
        <v>30</v>
      </c>
      <c r="B33" s="23">
        <v>3175.67105059</v>
      </c>
      <c r="C33" s="24">
        <v>-4.3746463636900188</v>
      </c>
      <c r="D33" s="24">
        <v>-1.0504855678791216</v>
      </c>
      <c r="E33" s="24">
        <v>5.3046193762689882</v>
      </c>
      <c r="F33" s="23">
        <v>2658.4300490599999</v>
      </c>
      <c r="G33" s="24">
        <v>-4.5248749571416766</v>
      </c>
      <c r="H33" s="24">
        <v>2.0900384465286663</v>
      </c>
      <c r="I33" s="24">
        <v>8.0510734368437511</v>
      </c>
      <c r="J33" s="23">
        <v>517.24100152999995</v>
      </c>
      <c r="K33" s="24">
        <v>-3.5950062260714333</v>
      </c>
      <c r="L33" s="24">
        <v>-14.559262571540074</v>
      </c>
      <c r="M33" s="24">
        <v>-6.8628061186457927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43" customFormat="1" ht="20.100000000000001" customHeight="1">
      <c r="A34" s="20" t="s">
        <v>31</v>
      </c>
      <c r="B34" s="23">
        <v>13963.841671370001</v>
      </c>
      <c r="C34" s="24">
        <v>42.256183903877485</v>
      </c>
      <c r="D34" s="24">
        <v>10.404164367479865</v>
      </c>
      <c r="E34" s="24">
        <v>8.2452767478467592</v>
      </c>
      <c r="F34" s="23">
        <v>11052.188017119999</v>
      </c>
      <c r="G34" s="24">
        <v>55.342448524082272</v>
      </c>
      <c r="H34" s="24">
        <v>10.775678911501885</v>
      </c>
      <c r="I34" s="24">
        <v>10.085654455221047</v>
      </c>
      <c r="J34" s="23">
        <v>2911.6536542499998</v>
      </c>
      <c r="K34" s="24">
        <v>7.7888349969002348</v>
      </c>
      <c r="L34" s="24">
        <v>9.0163493422001295</v>
      </c>
      <c r="M34" s="24">
        <v>1.7861546570426583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43" customFormat="1" ht="20.100000000000001" customHeight="1">
      <c r="A35" s="20" t="s">
        <v>32</v>
      </c>
      <c r="B35" s="23">
        <v>16200.04707633</v>
      </c>
      <c r="C35" s="24">
        <v>27.649851261599494</v>
      </c>
      <c r="D35" s="24">
        <v>3.7971220756394928</v>
      </c>
      <c r="E35" s="24">
        <v>5.6632466075469807</v>
      </c>
      <c r="F35" s="23">
        <v>11074.09254014</v>
      </c>
      <c r="G35" s="24">
        <v>32.932247492200702</v>
      </c>
      <c r="H35" s="24">
        <v>3.8311160155046764</v>
      </c>
      <c r="I35" s="24">
        <v>8.9651880674568503</v>
      </c>
      <c r="J35" s="23">
        <v>5125.95453619</v>
      </c>
      <c r="K35" s="24">
        <v>17.557671007105398</v>
      </c>
      <c r="L35" s="24">
        <v>3.7237576334349711</v>
      </c>
      <c r="M35" s="24">
        <v>-0.82906565459795445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43" customFormat="1" ht="20.100000000000001" customHeight="1">
      <c r="A36" s="20" t="s">
        <v>33</v>
      </c>
      <c r="B36" s="23">
        <v>5121.6155578899998</v>
      </c>
      <c r="C36" s="24">
        <v>10.967813843673298</v>
      </c>
      <c r="D36" s="24">
        <v>-10.602480977209765</v>
      </c>
      <c r="E36" s="24">
        <v>-1.1798128488011628</v>
      </c>
      <c r="F36" s="23">
        <v>3694.05268153</v>
      </c>
      <c r="G36" s="24">
        <v>13.578171910675096</v>
      </c>
      <c r="H36" s="24">
        <v>-12.582591833715028</v>
      </c>
      <c r="I36" s="24">
        <v>-1.5904673958835502</v>
      </c>
      <c r="J36" s="23">
        <v>1427.56287636</v>
      </c>
      <c r="K36" s="24">
        <v>4.7387817662950482</v>
      </c>
      <c r="L36" s="24">
        <v>-5.0363037764665819</v>
      </c>
      <c r="M36" s="24">
        <v>-0.10109457537986088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43" customFormat="1" ht="20.100000000000001" customHeight="1">
      <c r="A37" s="108" t="s">
        <v>34</v>
      </c>
      <c r="B37" s="174">
        <v>9208.5683855400002</v>
      </c>
      <c r="C37" s="175">
        <v>14.960079641657401</v>
      </c>
      <c r="D37" s="175">
        <v>-4.5400435431019304</v>
      </c>
      <c r="E37" s="175">
        <v>8.5935180050603037</v>
      </c>
      <c r="F37" s="174">
        <v>7869.2120013399999</v>
      </c>
      <c r="G37" s="175">
        <v>25.716765674558758</v>
      </c>
      <c r="H37" s="175">
        <v>-5.9998398616182556</v>
      </c>
      <c r="I37" s="175">
        <v>9.7956778494062036</v>
      </c>
      <c r="J37" s="174">
        <v>1339.3563842000001</v>
      </c>
      <c r="K37" s="175">
        <v>-23.49832890404555</v>
      </c>
      <c r="L37" s="175">
        <v>5.0445157257776714</v>
      </c>
      <c r="M37" s="175">
        <v>2.0299535374392832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43" customFormat="1" ht="13.5" customHeight="1">
      <c r="A38" s="22" t="s">
        <v>4</v>
      </c>
      <c r="B38" s="38"/>
      <c r="C38" s="39"/>
      <c r="D38" s="39"/>
      <c r="E38" s="39"/>
      <c r="F38" s="38"/>
      <c r="G38" s="39"/>
      <c r="H38" s="39"/>
      <c r="I38" s="39"/>
      <c r="J38" s="38"/>
      <c r="K38" s="39"/>
      <c r="L38" s="39"/>
      <c r="M38" s="28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41.25" customHeight="1">
      <c r="A39" s="216" t="s">
        <v>69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26" s="40" customFormat="1" ht="15">
      <c r="A40" s="41" t="s">
        <v>93</v>
      </c>
      <c r="M40" s="41"/>
    </row>
    <row r="41" spans="1:26" s="40" customFormat="1">
      <c r="M41" s="41"/>
    </row>
    <row r="42" spans="1:26" s="40" customFormat="1">
      <c r="M42" s="41"/>
    </row>
    <row r="43" spans="1:26" s="40" customFormat="1">
      <c r="M43" s="41"/>
    </row>
    <row r="44" spans="1:26" s="40" customFormat="1">
      <c r="M44" s="41"/>
    </row>
    <row r="45" spans="1:26" s="40" customFormat="1">
      <c r="M45" s="41"/>
    </row>
    <row r="47" spans="1:26" s="25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7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5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7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</sheetData>
  <mergeCells count="20">
    <mergeCell ref="J7:J8"/>
    <mergeCell ref="K7:K8"/>
    <mergeCell ref="L7:L8"/>
    <mergeCell ref="A39:L39"/>
    <mergeCell ref="L1:M1"/>
    <mergeCell ref="F5:M5"/>
    <mergeCell ref="A3:G3"/>
    <mergeCell ref="A5:A8"/>
    <mergeCell ref="B7:B8"/>
    <mergeCell ref="C7:C8"/>
    <mergeCell ref="D7:D8"/>
    <mergeCell ref="F7:F8"/>
    <mergeCell ref="B5:E6"/>
    <mergeCell ref="F6:I6"/>
    <mergeCell ref="J6:M6"/>
    <mergeCell ref="E7:E8"/>
    <mergeCell ref="I7:I8"/>
    <mergeCell ref="M7:M8"/>
    <mergeCell ref="G7:G8"/>
    <mergeCell ref="H7:H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4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4.33203125" style="25" customWidth="1"/>
    <col min="2" max="2" width="11.109375" style="11" customWidth="1"/>
    <col min="3" max="3" width="8.5546875" style="11" customWidth="1"/>
    <col min="4" max="4" width="7.6640625" style="11" customWidth="1"/>
    <col min="5" max="5" width="7.5546875" style="11" customWidth="1"/>
    <col min="6" max="6" width="9.88671875" style="11" customWidth="1"/>
    <col min="7" max="8" width="7.6640625" style="11" customWidth="1"/>
    <col min="9" max="9" width="7.5546875" style="11" customWidth="1"/>
    <col min="10" max="10" width="9" style="11" customWidth="1"/>
    <col min="11" max="11" width="9.109375" style="11"/>
    <col min="12" max="12" width="7.6640625" style="11" customWidth="1"/>
    <col min="13" max="13" width="7.5546875" style="11" customWidth="1"/>
    <col min="14" max="14" width="9.109375" style="11"/>
    <col min="15" max="15" width="10.33203125" style="40" customWidth="1"/>
    <col min="16" max="28" width="9.109375" style="40"/>
    <col min="29" max="16384" width="9.109375" style="11"/>
  </cols>
  <sheetData>
    <row r="1" spans="1:28">
      <c r="L1" s="243" t="s">
        <v>61</v>
      </c>
      <c r="M1" s="243"/>
    </row>
    <row r="2" spans="1:28" ht="14.4">
      <c r="A2" s="109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8">
      <c r="A3" s="225">
        <v>45379</v>
      </c>
      <c r="B3" s="225"/>
      <c r="C3" s="225"/>
      <c r="D3" s="225"/>
      <c r="E3" s="225"/>
      <c r="F3" s="225"/>
      <c r="G3" s="225"/>
      <c r="M3" s="43"/>
    </row>
    <row r="4" spans="1:28">
      <c r="A4" s="12"/>
      <c r="M4" s="43"/>
      <c r="N4" s="43"/>
    </row>
    <row r="5" spans="1:28" s="68" customFormat="1" ht="12.75" customHeight="1">
      <c r="A5" s="245" t="s">
        <v>5</v>
      </c>
      <c r="B5" s="255" t="s">
        <v>6</v>
      </c>
      <c r="C5" s="256"/>
      <c r="D5" s="256"/>
      <c r="E5" s="257"/>
      <c r="F5" s="251" t="s">
        <v>7</v>
      </c>
      <c r="G5" s="252"/>
      <c r="H5" s="252"/>
      <c r="I5" s="252"/>
      <c r="J5" s="252"/>
      <c r="K5" s="252"/>
      <c r="L5" s="252"/>
      <c r="M5" s="252"/>
      <c r="N5" s="73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68" customFormat="1" ht="12.75" customHeight="1">
      <c r="A6" s="245"/>
      <c r="B6" s="261"/>
      <c r="C6" s="262"/>
      <c r="D6" s="262"/>
      <c r="E6" s="263"/>
      <c r="F6" s="255" t="s">
        <v>2</v>
      </c>
      <c r="G6" s="256"/>
      <c r="H6" s="256"/>
      <c r="I6" s="257"/>
      <c r="J6" s="251" t="s">
        <v>3</v>
      </c>
      <c r="K6" s="252"/>
      <c r="L6" s="252"/>
      <c r="M6" s="252"/>
      <c r="N6" s="73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68" customFormat="1" ht="12.75" customHeight="1">
      <c r="A7" s="245"/>
      <c r="B7" s="253" t="s">
        <v>0</v>
      </c>
      <c r="C7" s="254" t="s">
        <v>8</v>
      </c>
      <c r="D7" s="254" t="s">
        <v>1</v>
      </c>
      <c r="E7" s="222" t="s">
        <v>60</v>
      </c>
      <c r="F7" s="253" t="s">
        <v>0</v>
      </c>
      <c r="G7" s="254" t="s">
        <v>8</v>
      </c>
      <c r="H7" s="254" t="s">
        <v>1</v>
      </c>
      <c r="I7" s="222" t="s">
        <v>60</v>
      </c>
      <c r="J7" s="253" t="s">
        <v>0</v>
      </c>
      <c r="K7" s="254" t="s">
        <v>8</v>
      </c>
      <c r="L7" s="254" t="s">
        <v>1</v>
      </c>
      <c r="M7" s="219" t="s">
        <v>60</v>
      </c>
      <c r="N7" s="73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68" customFormat="1" ht="45" customHeight="1">
      <c r="A8" s="245"/>
      <c r="B8" s="253"/>
      <c r="C8" s="254"/>
      <c r="D8" s="254"/>
      <c r="E8" s="223"/>
      <c r="F8" s="253"/>
      <c r="G8" s="254"/>
      <c r="H8" s="254"/>
      <c r="I8" s="223"/>
      <c r="J8" s="253"/>
      <c r="K8" s="254"/>
      <c r="L8" s="254"/>
      <c r="M8" s="220"/>
      <c r="N8" s="73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s="14" customFormat="1" ht="12.7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44">
        <v>13</v>
      </c>
      <c r="N9" s="46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s="14" customFormat="1">
      <c r="A10" s="31"/>
      <c r="B10" s="45"/>
      <c r="C10" s="45"/>
      <c r="D10" s="45"/>
      <c r="E10" s="45"/>
      <c r="F10" s="45"/>
      <c r="G10" s="45"/>
      <c r="H10" s="45"/>
      <c r="I10" s="45"/>
      <c r="J10" s="45"/>
      <c r="K10" s="32"/>
      <c r="L10" s="147"/>
      <c r="M10" s="147"/>
      <c r="N10" s="46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s="163" customFormat="1" ht="20.100000000000001" customHeight="1">
      <c r="A11" s="15" t="s">
        <v>6</v>
      </c>
      <c r="B11" s="16">
        <v>1079396.5135755399</v>
      </c>
      <c r="C11" s="173">
        <v>15.179220661606507</v>
      </c>
      <c r="D11" s="173">
        <v>-8.908361258860964E-3</v>
      </c>
      <c r="E11" s="173">
        <v>1.1717071595574851</v>
      </c>
      <c r="F11" s="16">
        <v>709221.66055034008</v>
      </c>
      <c r="G11" s="173">
        <v>20.503054094847812</v>
      </c>
      <c r="H11" s="173">
        <v>-0.41390265436676543</v>
      </c>
      <c r="I11" s="173">
        <v>0.39542300772332339</v>
      </c>
      <c r="J11" s="16">
        <v>370174.85302520002</v>
      </c>
      <c r="K11" s="173">
        <v>6.1907048427829494</v>
      </c>
      <c r="L11" s="173">
        <v>0.77629774473635393</v>
      </c>
      <c r="M11" s="173">
        <v>2.6930352158506992</v>
      </c>
      <c r="N11" s="165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28" s="19" customFormat="1" ht="27" customHeight="1">
      <c r="A12" s="35" t="s">
        <v>9</v>
      </c>
      <c r="B12" s="23">
        <v>51.626582509999999</v>
      </c>
      <c r="C12" s="195">
        <v>0</v>
      </c>
      <c r="D12" s="195">
        <v>0</v>
      </c>
      <c r="E12" s="195">
        <v>0</v>
      </c>
      <c r="F12" s="180">
        <v>27.011577930000001</v>
      </c>
      <c r="G12" s="195">
        <v>0</v>
      </c>
      <c r="H12" s="195">
        <v>0</v>
      </c>
      <c r="I12" s="195">
        <v>0</v>
      </c>
      <c r="J12" s="180">
        <v>24.615004580000001</v>
      </c>
      <c r="K12" s="195">
        <v>0</v>
      </c>
      <c r="L12" s="195">
        <v>0</v>
      </c>
      <c r="M12" s="195">
        <v>0</v>
      </c>
      <c r="N12" s="168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s="19" customFormat="1" ht="20.100000000000001" customHeight="1">
      <c r="A13" s="36" t="s">
        <v>94</v>
      </c>
      <c r="B13" s="23"/>
      <c r="C13" s="24"/>
      <c r="D13" s="24"/>
      <c r="E13" s="24"/>
      <c r="F13" s="23"/>
      <c r="G13" s="24"/>
      <c r="H13" s="24"/>
      <c r="I13" s="24"/>
      <c r="J13" s="23"/>
      <c r="K13" s="24"/>
      <c r="L13" s="24"/>
      <c r="M13" s="24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s="19" customFormat="1" ht="20.100000000000001" customHeight="1">
      <c r="A14" s="37" t="s">
        <v>11</v>
      </c>
      <c r="B14" s="23">
        <v>23569.958943130001</v>
      </c>
      <c r="C14" s="24">
        <v>16.999911527314921</v>
      </c>
      <c r="D14" s="24">
        <v>-1.5674518929858436</v>
      </c>
      <c r="E14" s="24">
        <v>3.186819618504515</v>
      </c>
      <c r="F14" s="23">
        <v>18063.363973020001</v>
      </c>
      <c r="G14" s="24">
        <v>27.02040374107051</v>
      </c>
      <c r="H14" s="24">
        <v>-1.7760286760467494</v>
      </c>
      <c r="I14" s="24">
        <v>3.7226335374702728</v>
      </c>
      <c r="J14" s="23">
        <v>5506.5949701099998</v>
      </c>
      <c r="K14" s="24">
        <v>-7.0529466881803273</v>
      </c>
      <c r="L14" s="24">
        <v>-0.87699201437999363</v>
      </c>
      <c r="M14" s="24">
        <v>1.4673976259459209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s="19" customFormat="1" ht="20.100000000000001" customHeight="1">
      <c r="A15" s="37" t="s">
        <v>12</v>
      </c>
      <c r="B15" s="23">
        <v>15888.981476540001</v>
      </c>
      <c r="C15" s="24">
        <v>15.337838992175662</v>
      </c>
      <c r="D15" s="24">
        <v>-0.97447395921379609</v>
      </c>
      <c r="E15" s="24">
        <v>2.7811965845653077</v>
      </c>
      <c r="F15" s="23">
        <v>12393.314560209999</v>
      </c>
      <c r="G15" s="24">
        <v>23.261531153915826</v>
      </c>
      <c r="H15" s="24">
        <v>-1.2305657063538575</v>
      </c>
      <c r="I15" s="24">
        <v>2.6751123571014972</v>
      </c>
      <c r="J15" s="23">
        <v>3495.6669163299998</v>
      </c>
      <c r="K15" s="24">
        <v>-6.0695567161152439</v>
      </c>
      <c r="L15" s="24">
        <v>-5.5743133236603626E-2</v>
      </c>
      <c r="M15" s="24">
        <v>3.1590736145881522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s="43" customFormat="1" ht="20.100000000000001" customHeight="1">
      <c r="A16" s="37" t="s">
        <v>13</v>
      </c>
      <c r="B16" s="23">
        <v>130778.41715600999</v>
      </c>
      <c r="C16" s="24">
        <v>29.549122952360278</v>
      </c>
      <c r="D16" s="24">
        <v>2.0795328341065726</v>
      </c>
      <c r="E16" s="24">
        <v>4.0278859228883022</v>
      </c>
      <c r="F16" s="23">
        <v>79147.104470639999</v>
      </c>
      <c r="G16" s="24">
        <v>26.593229792347174</v>
      </c>
      <c r="H16" s="24">
        <v>0.1484225126881995</v>
      </c>
      <c r="I16" s="24">
        <v>2.7431012165883857</v>
      </c>
      <c r="J16" s="23">
        <v>51631.312685370001</v>
      </c>
      <c r="K16" s="24">
        <v>34.358229383969643</v>
      </c>
      <c r="L16" s="24">
        <v>5.188772678436564</v>
      </c>
      <c r="M16" s="24">
        <v>6.0609690833662455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s="43" customFormat="1" ht="20.100000000000001" customHeight="1">
      <c r="A17" s="37" t="s">
        <v>14</v>
      </c>
      <c r="B17" s="23">
        <v>31766.641148890001</v>
      </c>
      <c r="C17" s="24">
        <v>7.8081730641114291</v>
      </c>
      <c r="D17" s="24">
        <v>3.671631081387261E-2</v>
      </c>
      <c r="E17" s="24">
        <v>1.0385096475592519</v>
      </c>
      <c r="F17" s="23">
        <v>27899.941043549999</v>
      </c>
      <c r="G17" s="24">
        <v>13.495880587300448</v>
      </c>
      <c r="H17" s="24">
        <v>0.86139819080874247</v>
      </c>
      <c r="I17" s="24">
        <v>1.3650768935948179</v>
      </c>
      <c r="J17" s="23">
        <v>3866.7001053399999</v>
      </c>
      <c r="K17" s="24">
        <v>-20.82202452145377</v>
      </c>
      <c r="L17" s="24">
        <v>-5.5362866882674382</v>
      </c>
      <c r="M17" s="24">
        <v>-1.2568670452291428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s="43" customFormat="1" ht="20.100000000000001" customHeight="1">
      <c r="A18" s="37" t="s">
        <v>15</v>
      </c>
      <c r="B18" s="23">
        <v>19748.798095350001</v>
      </c>
      <c r="C18" s="24">
        <v>9.1856795241153151</v>
      </c>
      <c r="D18" s="24">
        <v>-3.4465790788348727</v>
      </c>
      <c r="E18" s="24">
        <v>1.5489942552343621</v>
      </c>
      <c r="F18" s="23">
        <v>15879.81803728</v>
      </c>
      <c r="G18" s="24">
        <v>16.51779270616322</v>
      </c>
      <c r="H18" s="24">
        <v>-3.8865963761659117</v>
      </c>
      <c r="I18" s="24">
        <v>1.5673192154084461</v>
      </c>
      <c r="J18" s="23">
        <v>3868.9800580699998</v>
      </c>
      <c r="K18" s="24">
        <v>-13.226047399621848</v>
      </c>
      <c r="L18" s="24">
        <v>-1.5975630477990705</v>
      </c>
      <c r="M18" s="24">
        <v>1.4738506165818279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s="43" customFormat="1" ht="20.100000000000001" customHeight="1">
      <c r="A19" s="37" t="s">
        <v>16</v>
      </c>
      <c r="B19" s="23">
        <v>10121.14510297</v>
      </c>
      <c r="C19" s="24">
        <v>9.9417611810356732</v>
      </c>
      <c r="D19" s="24">
        <v>-1.9098188548947519</v>
      </c>
      <c r="E19" s="24">
        <v>1.4903971030810936</v>
      </c>
      <c r="F19" s="23">
        <v>7667.7098671800004</v>
      </c>
      <c r="G19" s="24">
        <v>19.747119144250519</v>
      </c>
      <c r="H19" s="24">
        <v>-1.6977476558212743</v>
      </c>
      <c r="I19" s="24">
        <v>2.0461850222881992</v>
      </c>
      <c r="J19" s="23">
        <v>2453.4352357900002</v>
      </c>
      <c r="K19" s="24">
        <v>-12.460568090785515</v>
      </c>
      <c r="L19" s="24">
        <v>-2.5667449418314305</v>
      </c>
      <c r="M19" s="24">
        <v>-0.20823030365374962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s="43" customFormat="1" ht="20.100000000000001" customHeight="1">
      <c r="A20" s="37" t="s">
        <v>17</v>
      </c>
      <c r="B20" s="23">
        <v>40756.843467070001</v>
      </c>
      <c r="C20" s="24">
        <v>10.750569105929003</v>
      </c>
      <c r="D20" s="24">
        <v>0.39807478433442611</v>
      </c>
      <c r="E20" s="24">
        <v>2.0457457206278491</v>
      </c>
      <c r="F20" s="23">
        <v>29199.294453279999</v>
      </c>
      <c r="G20" s="24">
        <v>16.907583945834915</v>
      </c>
      <c r="H20" s="24">
        <v>1.0959756490960757</v>
      </c>
      <c r="I20" s="24">
        <v>2.3492391310285825</v>
      </c>
      <c r="J20" s="23">
        <v>11557.54901379</v>
      </c>
      <c r="K20" s="24">
        <v>-2.254981992395841</v>
      </c>
      <c r="L20" s="24">
        <v>-1.322932532723371</v>
      </c>
      <c r="M20" s="24">
        <v>1.286950204755243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s="43" customFormat="1" ht="20.100000000000001" customHeight="1">
      <c r="A21" s="37" t="s">
        <v>18</v>
      </c>
      <c r="B21" s="23">
        <v>18393.66486166</v>
      </c>
      <c r="C21" s="24">
        <v>13.792534588327726</v>
      </c>
      <c r="D21" s="24">
        <v>-0.55699173361709597</v>
      </c>
      <c r="E21" s="24">
        <v>3.2578140085769434</v>
      </c>
      <c r="F21" s="23">
        <v>13482.52404871</v>
      </c>
      <c r="G21" s="24">
        <v>22.778537455231373</v>
      </c>
      <c r="H21" s="24">
        <v>8.9687818632484095E-2</v>
      </c>
      <c r="I21" s="24">
        <v>2.9616631561701894</v>
      </c>
      <c r="J21" s="23">
        <v>4911.1408129499996</v>
      </c>
      <c r="K21" s="24">
        <v>-5.2458886459126006</v>
      </c>
      <c r="L21" s="24">
        <v>-2.2901058287196037</v>
      </c>
      <c r="M21" s="24">
        <v>4.0796632017978283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s="43" customFormat="1" ht="20.100000000000001" customHeight="1">
      <c r="A22" s="37" t="s">
        <v>19</v>
      </c>
      <c r="B22" s="23">
        <v>409967.63162571</v>
      </c>
      <c r="C22" s="24">
        <v>17.17633274756318</v>
      </c>
      <c r="D22" s="24">
        <v>0.78001392689424165</v>
      </c>
      <c r="E22" s="24">
        <v>3.2251711965464551</v>
      </c>
      <c r="F22" s="23">
        <v>237761.53570370999</v>
      </c>
      <c r="G22" s="24">
        <v>23.447587243872462</v>
      </c>
      <c r="H22" s="24">
        <v>0.13691843266995818</v>
      </c>
      <c r="I22" s="24">
        <v>2.7639727160371024</v>
      </c>
      <c r="J22" s="23">
        <v>172206.09592200001</v>
      </c>
      <c r="K22" s="24">
        <v>9.4962790505022383</v>
      </c>
      <c r="L22" s="24">
        <v>1.6816198929837611</v>
      </c>
      <c r="M22" s="24">
        <v>3.8687846430088371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43" customFormat="1" ht="20.100000000000001" customHeight="1">
      <c r="A23" s="20" t="s">
        <v>20</v>
      </c>
      <c r="B23" s="23">
        <v>14101.745377159999</v>
      </c>
      <c r="C23" s="24">
        <v>10.601569168240673</v>
      </c>
      <c r="D23" s="24">
        <v>-3.2966711895381025</v>
      </c>
      <c r="E23" s="24">
        <v>0.64959149895808821</v>
      </c>
      <c r="F23" s="23">
        <v>10957.030585410001</v>
      </c>
      <c r="G23" s="24">
        <v>18.805088748825497</v>
      </c>
      <c r="H23" s="24">
        <v>-3.0715599393663808</v>
      </c>
      <c r="I23" s="24">
        <v>1.0680335188882282</v>
      </c>
      <c r="J23" s="23">
        <v>3144.7147917500001</v>
      </c>
      <c r="K23" s="24">
        <v>-10.84757415946747</v>
      </c>
      <c r="L23" s="24">
        <v>-4.072916213067785</v>
      </c>
      <c r="M23" s="24">
        <v>-0.78168952072981313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s="43" customFormat="1" ht="20.100000000000001" customHeight="1">
      <c r="A24" s="20" t="s">
        <v>21</v>
      </c>
      <c r="B24" s="23">
        <v>8891.7291098299993</v>
      </c>
      <c r="C24" s="24">
        <v>-15.276158231989385</v>
      </c>
      <c r="D24" s="24">
        <v>1.8363218789355358</v>
      </c>
      <c r="E24" s="24">
        <v>2.0827050164911469</v>
      </c>
      <c r="F24" s="23">
        <v>8147.5601064499997</v>
      </c>
      <c r="G24" s="24">
        <v>-14.64468836888156</v>
      </c>
      <c r="H24" s="24">
        <v>2.5976679003705243</v>
      </c>
      <c r="I24" s="24">
        <v>2.3180150629794554</v>
      </c>
      <c r="J24" s="23">
        <v>744.16900338000005</v>
      </c>
      <c r="K24" s="24">
        <v>-21.624474281303577</v>
      </c>
      <c r="L24" s="24">
        <v>-5.8157472763456468</v>
      </c>
      <c r="M24" s="24">
        <v>-0.42453946139430343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s="43" customFormat="1" ht="20.100000000000001" customHeight="1">
      <c r="A25" s="20" t="s">
        <v>22</v>
      </c>
      <c r="B25" s="23">
        <v>64258.987816070003</v>
      </c>
      <c r="C25" s="24">
        <v>14.388669086133547</v>
      </c>
      <c r="D25" s="24">
        <v>-0.3394585984067362</v>
      </c>
      <c r="E25" s="24">
        <v>3.0644936405179948</v>
      </c>
      <c r="F25" s="23">
        <v>42188.159418850002</v>
      </c>
      <c r="G25" s="24">
        <v>22.96223870378013</v>
      </c>
      <c r="H25" s="24">
        <v>-0.12258605418202251</v>
      </c>
      <c r="I25" s="24">
        <v>3.7105711266297305</v>
      </c>
      <c r="J25" s="23">
        <v>22070.828397220001</v>
      </c>
      <c r="K25" s="24">
        <v>0.93601388029409804</v>
      </c>
      <c r="L25" s="24">
        <v>-0.7513982777895194</v>
      </c>
      <c r="M25" s="24">
        <v>1.8516588879351019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43" customFormat="1" ht="20.100000000000001" customHeight="1">
      <c r="A26" s="20" t="s">
        <v>23</v>
      </c>
      <c r="B26" s="23">
        <v>21315.63945517</v>
      </c>
      <c r="C26" s="24">
        <v>6.1327821172123294</v>
      </c>
      <c r="D26" s="24">
        <v>-4.0709205700336355</v>
      </c>
      <c r="E26" s="24">
        <v>-0.34985774710783346</v>
      </c>
      <c r="F26" s="23">
        <v>16048.64671506</v>
      </c>
      <c r="G26" s="24">
        <v>9.5713304652832676</v>
      </c>
      <c r="H26" s="24">
        <v>-4.2130121420709798</v>
      </c>
      <c r="I26" s="24">
        <v>-0.45013496192886748</v>
      </c>
      <c r="J26" s="23">
        <v>5266.9927401100003</v>
      </c>
      <c r="K26" s="24">
        <v>-3.1300340364087305</v>
      </c>
      <c r="L26" s="24">
        <v>-3.635353304810053</v>
      </c>
      <c r="M26" s="24">
        <v>-4.3061366942126256E-2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s="43" customFormat="1" ht="20.100000000000001" customHeight="1">
      <c r="A27" s="20" t="s">
        <v>24</v>
      </c>
      <c r="B27" s="23">
        <v>51644.099144710002</v>
      </c>
      <c r="C27" s="24">
        <v>7.831532378819702</v>
      </c>
      <c r="D27" s="24">
        <v>-2.5218854338017138</v>
      </c>
      <c r="E27" s="24">
        <v>1.5084820135348167</v>
      </c>
      <c r="F27" s="23">
        <v>26318.77402556</v>
      </c>
      <c r="G27" s="24">
        <v>15.9305184869947</v>
      </c>
      <c r="H27" s="24">
        <v>-2.1241352602522312</v>
      </c>
      <c r="I27" s="24">
        <v>2.0969737021778911</v>
      </c>
      <c r="J27" s="23">
        <v>25325.325119149998</v>
      </c>
      <c r="K27" s="24">
        <v>0.53273982662911123</v>
      </c>
      <c r="L27" s="24">
        <v>-2.9318272735076079</v>
      </c>
      <c r="M27" s="24">
        <v>0.9040510657797256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s="43" customFormat="1" ht="20.100000000000001" customHeight="1">
      <c r="A28" s="20" t="s">
        <v>25</v>
      </c>
      <c r="B28" s="23">
        <v>29054.06056695</v>
      </c>
      <c r="C28" s="24">
        <v>15.974383835052365</v>
      </c>
      <c r="D28" s="24">
        <v>-0.10075041840984511</v>
      </c>
      <c r="E28" s="24">
        <v>2.5537507925813543</v>
      </c>
      <c r="F28" s="23">
        <v>21638.755193749999</v>
      </c>
      <c r="G28" s="24">
        <v>22.016991437061591</v>
      </c>
      <c r="H28" s="24">
        <v>-1.1475423920583978</v>
      </c>
      <c r="I28" s="24">
        <v>1.5724490890876837</v>
      </c>
      <c r="J28" s="23">
        <v>7415.3053731999998</v>
      </c>
      <c r="K28" s="24">
        <v>1.3307585550192016</v>
      </c>
      <c r="L28" s="24">
        <v>3.0846962743949433</v>
      </c>
      <c r="M28" s="24">
        <v>5.5288472845043088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43" customFormat="1" ht="20.100000000000001" customHeight="1">
      <c r="A29" s="20" t="s">
        <v>26</v>
      </c>
      <c r="B29" s="23">
        <v>16619.4206553</v>
      </c>
      <c r="C29" s="24">
        <v>19.204272545266022</v>
      </c>
      <c r="D29" s="24">
        <v>-0.52591939750041661</v>
      </c>
      <c r="E29" s="24">
        <v>3.6048776722462463</v>
      </c>
      <c r="F29" s="23">
        <v>12925.381562480001</v>
      </c>
      <c r="G29" s="24">
        <v>30.716164878354022</v>
      </c>
      <c r="H29" s="24">
        <v>-0.16490612502502699</v>
      </c>
      <c r="I29" s="24">
        <v>4.6783716203722605</v>
      </c>
      <c r="J29" s="23">
        <v>3694.03909282</v>
      </c>
      <c r="K29" s="24">
        <v>-8.8755434867790086</v>
      </c>
      <c r="L29" s="24">
        <v>-1.7688052648053656</v>
      </c>
      <c r="M29" s="24">
        <v>1.6037065551770979E-2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43" customFormat="1" ht="20.100000000000001" customHeight="1">
      <c r="A30" s="20" t="s">
        <v>27</v>
      </c>
      <c r="B30" s="23">
        <v>19694.758176079999</v>
      </c>
      <c r="C30" s="24">
        <v>18.307861650101188</v>
      </c>
      <c r="D30" s="24">
        <v>0.53315064323800243</v>
      </c>
      <c r="E30" s="24">
        <v>3.1489232653759274</v>
      </c>
      <c r="F30" s="23">
        <v>15511.67518676</v>
      </c>
      <c r="G30" s="24">
        <v>26.256741066410299</v>
      </c>
      <c r="H30" s="24">
        <v>0.49727314416021784</v>
      </c>
      <c r="I30" s="24">
        <v>3.3069912936196459</v>
      </c>
      <c r="J30" s="23">
        <v>4183.0829893199998</v>
      </c>
      <c r="K30" s="24">
        <v>-4.0846024326385333</v>
      </c>
      <c r="L30" s="24">
        <v>0.66641521521910363</v>
      </c>
      <c r="M30" s="24">
        <v>2.5669753825047934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s="43" customFormat="1" ht="20.100000000000001" customHeight="1">
      <c r="A31" s="20" t="s">
        <v>28</v>
      </c>
      <c r="B31" s="23">
        <v>12210.79500514</v>
      </c>
      <c r="C31" s="24">
        <v>11.606220527569278</v>
      </c>
      <c r="D31" s="24">
        <v>-1.573150101164984</v>
      </c>
      <c r="E31" s="24">
        <v>2.4004931070333413</v>
      </c>
      <c r="F31" s="23">
        <v>8620.1979332600004</v>
      </c>
      <c r="G31" s="24">
        <v>24.108649354134812</v>
      </c>
      <c r="H31" s="24">
        <v>-1.2535300966690244</v>
      </c>
      <c r="I31" s="24">
        <v>3.0013842153978771</v>
      </c>
      <c r="J31" s="23">
        <v>3590.5970718799999</v>
      </c>
      <c r="K31" s="24">
        <v>-10.128936744702173</v>
      </c>
      <c r="L31" s="24">
        <v>-2.3321029174485517</v>
      </c>
      <c r="M31" s="24">
        <v>0.9861168572830934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s="43" customFormat="1" ht="20.100000000000001" customHeight="1">
      <c r="A32" s="20" t="s">
        <v>29</v>
      </c>
      <c r="B32" s="23">
        <v>58407.073838789998</v>
      </c>
      <c r="C32" s="24">
        <v>6.562381512328713</v>
      </c>
      <c r="D32" s="24">
        <v>-0.74206842161426323</v>
      </c>
      <c r="E32" s="24">
        <v>2.247995213615269</v>
      </c>
      <c r="F32" s="23">
        <v>42372.925190939997</v>
      </c>
      <c r="G32" s="24">
        <v>10.953073444412837</v>
      </c>
      <c r="H32" s="24">
        <v>-0.95339119171275399</v>
      </c>
      <c r="I32" s="24">
        <v>2.1231424776481589</v>
      </c>
      <c r="J32" s="23">
        <v>16034.148647849999</v>
      </c>
      <c r="K32" s="24">
        <v>-3.5265248914133025</v>
      </c>
      <c r="L32" s="24">
        <v>-0.17924771942180939</v>
      </c>
      <c r="M32" s="24">
        <v>2.5794136366872351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s="43" customFormat="1" ht="20.100000000000001" customHeight="1">
      <c r="A33" s="20" t="s">
        <v>30</v>
      </c>
      <c r="B33" s="23">
        <v>12723.97966418</v>
      </c>
      <c r="C33" s="24">
        <v>-0.56251445107949394</v>
      </c>
      <c r="D33" s="24">
        <v>-1.7201782968228514</v>
      </c>
      <c r="E33" s="24">
        <v>-7.7899004297307783E-2</v>
      </c>
      <c r="F33" s="23">
        <v>9433.2660716299997</v>
      </c>
      <c r="G33" s="24">
        <v>2.1123056064578378</v>
      </c>
      <c r="H33" s="24">
        <v>-0.5207171925236338</v>
      </c>
      <c r="I33" s="24">
        <v>0.27861788033010271</v>
      </c>
      <c r="J33" s="23">
        <v>3290.7135925500002</v>
      </c>
      <c r="K33" s="24">
        <v>-7.5078519368527026</v>
      </c>
      <c r="L33" s="24">
        <v>-5.0036438899016957</v>
      </c>
      <c r="M33" s="24">
        <v>-1.0859942173876362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s="43" customFormat="1" ht="20.100000000000001" customHeight="1">
      <c r="A34" s="20" t="s">
        <v>31</v>
      </c>
      <c r="B34" s="23">
        <v>19081.354709160001</v>
      </c>
      <c r="C34" s="24">
        <v>13.631241602423145</v>
      </c>
      <c r="D34" s="24">
        <v>-0.37893667775644246</v>
      </c>
      <c r="E34" s="24">
        <v>3.1632466358309586</v>
      </c>
      <c r="F34" s="23">
        <v>14756.863570969999</v>
      </c>
      <c r="G34" s="24">
        <v>23.725907933992445</v>
      </c>
      <c r="H34" s="24">
        <v>0.27887337858190619</v>
      </c>
      <c r="I34" s="24">
        <v>3.8871030861048723</v>
      </c>
      <c r="J34" s="23">
        <v>4324.4911381900001</v>
      </c>
      <c r="K34" s="24">
        <v>-11.115427783237479</v>
      </c>
      <c r="L34" s="24">
        <v>-2.5600938921321159</v>
      </c>
      <c r="M34" s="24">
        <v>0.76734125293430111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s="43" customFormat="1" ht="20.100000000000001" customHeight="1">
      <c r="A35" s="20" t="s">
        <v>32</v>
      </c>
      <c r="B35" s="23">
        <v>20969.523726489999</v>
      </c>
      <c r="C35" s="24">
        <v>15.663090490953024</v>
      </c>
      <c r="D35" s="24">
        <v>-1.6029547432473521</v>
      </c>
      <c r="E35" s="24">
        <v>1.9543934286585909</v>
      </c>
      <c r="F35" s="23">
        <v>16078.87903683</v>
      </c>
      <c r="G35" s="24">
        <v>23.91653855562032</v>
      </c>
      <c r="H35" s="24">
        <v>-1.5739294556924079</v>
      </c>
      <c r="I35" s="24">
        <v>2.0963106684886554</v>
      </c>
      <c r="J35" s="23">
        <v>4890.64468966</v>
      </c>
      <c r="K35" s="24">
        <v>-5.1145185758446559</v>
      </c>
      <c r="L35" s="24">
        <v>-1.6982600853480534</v>
      </c>
      <c r="M35" s="24">
        <v>1.4905829990239567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s="43" customFormat="1" ht="20.100000000000001" customHeight="1">
      <c r="A36" s="20" t="s">
        <v>33</v>
      </c>
      <c r="B36" s="23">
        <v>9863.1642474500004</v>
      </c>
      <c r="C36" s="24">
        <v>6.6564212250022479</v>
      </c>
      <c r="D36" s="24">
        <v>-3.3925025260283945</v>
      </c>
      <c r="E36" s="24">
        <v>0.62234473520821609</v>
      </c>
      <c r="F36" s="23">
        <v>7031.7272886500004</v>
      </c>
      <c r="G36" s="24">
        <v>15.862175723506496</v>
      </c>
      <c r="H36" s="24">
        <v>-1.921242563591079</v>
      </c>
      <c r="I36" s="24">
        <v>1.3697655355968692</v>
      </c>
      <c r="J36" s="23">
        <v>2831.4369588</v>
      </c>
      <c r="K36" s="24">
        <v>-10.920763528192367</v>
      </c>
      <c r="L36" s="24">
        <v>-6.8622304198870125</v>
      </c>
      <c r="M36" s="24">
        <v>-1.1870189190525764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s="43" customFormat="1" ht="20.100000000000001" customHeight="1">
      <c r="A37" s="108" t="s">
        <v>34</v>
      </c>
      <c r="B37" s="174">
        <v>19514.191024060001</v>
      </c>
      <c r="C37" s="175">
        <v>15.756229646737523</v>
      </c>
      <c r="D37" s="175">
        <v>-0.81779783322430433</v>
      </c>
      <c r="E37" s="175">
        <v>-0.47468608037129911</v>
      </c>
      <c r="F37" s="174">
        <v>15670.195149990001</v>
      </c>
      <c r="G37" s="175">
        <v>21.810105261839396</v>
      </c>
      <c r="H37" s="175">
        <v>-0.72024128333274007</v>
      </c>
      <c r="I37" s="175">
        <v>-0.91574086577637104</v>
      </c>
      <c r="J37" s="174">
        <v>3843.9958740699999</v>
      </c>
      <c r="K37" s="175">
        <v>-3.7451108580493866</v>
      </c>
      <c r="L37" s="175">
        <v>-1.2135148674090459</v>
      </c>
      <c r="M37" s="175">
        <v>1.3646707020075866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s="43" customFormat="1" ht="15" customHeight="1">
      <c r="A38" s="22" t="s">
        <v>4</v>
      </c>
      <c r="B38" s="38"/>
      <c r="C38" s="39"/>
      <c r="D38" s="39"/>
      <c r="E38" s="39"/>
      <c r="F38" s="38"/>
      <c r="G38" s="39"/>
      <c r="H38" s="39"/>
      <c r="I38" s="39"/>
      <c r="J38" s="38"/>
      <c r="K38" s="39"/>
      <c r="L38" s="3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s="40" customFormat="1" ht="15">
      <c r="A39" s="41" t="s">
        <v>95</v>
      </c>
    </row>
    <row r="40" spans="1:28" s="40" customFormat="1"/>
    <row r="41" spans="1:28" s="40" customFormat="1">
      <c r="B41" s="11"/>
    </row>
    <row r="42" spans="1:28" s="40" customFormat="1"/>
    <row r="43" spans="1:28" s="40" customFormat="1"/>
    <row r="44" spans="1:28" s="40" customFormat="1"/>
  </sheetData>
  <mergeCells count="19">
    <mergeCell ref="F6:I6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I7:I8"/>
    <mergeCell ref="G7:G8"/>
    <mergeCell ref="H7:H8"/>
    <mergeCell ref="J7:J8"/>
    <mergeCell ref="K7:K8"/>
    <mergeCell ref="L7:L8"/>
    <mergeCell ref="L1:M1"/>
    <mergeCell ref="M7:M8"/>
  </mergeCells>
  <hyperlinks>
    <hyperlink ref="A2" location="region!A2" display="Депозити домашніх господарств 1"/>
  </hyperlinks>
  <printOptions horizontalCentered="1"/>
  <pageMargins left="0.39370078740157483" right="0.19685039370078741" top="0.98425196850393704" bottom="0.59055118110236227" header="0.39370078740157483" footer="0.1968503937007874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40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9" customWidth="1"/>
    <col min="2" max="3" width="7.44140625" style="27" customWidth="1"/>
    <col min="4" max="4" width="9.109375" style="27"/>
    <col min="5" max="5" width="7.44140625" style="27" customWidth="1"/>
    <col min="6" max="6" width="7.88671875" style="27" customWidth="1"/>
    <col min="7" max="9" width="7.44140625" style="27" customWidth="1"/>
    <col min="10" max="10" width="9.109375" style="27"/>
    <col min="11" max="11" width="7.44140625" style="27" customWidth="1"/>
    <col min="12" max="12" width="7.88671875" style="27" customWidth="1"/>
    <col min="13" max="15" width="7.44140625" style="27" customWidth="1"/>
    <col min="16" max="16" width="9.109375" style="27"/>
    <col min="17" max="17" width="7.44140625" style="27" customWidth="1"/>
    <col min="18" max="18" width="7.88671875" style="27" customWidth="1"/>
    <col min="19" max="19" width="7.44140625" style="27" customWidth="1"/>
    <col min="20" max="234" width="9.109375" style="27"/>
    <col min="235" max="235" width="3" style="27" bestFit="1" customWidth="1"/>
    <col min="236" max="236" width="18.109375" style="27" customWidth="1"/>
    <col min="237" max="238" width="7.44140625" style="27" customWidth="1"/>
    <col min="239" max="239" width="9.109375" style="27"/>
    <col min="240" max="240" width="7.44140625" style="27" customWidth="1"/>
    <col min="241" max="241" width="7.88671875" style="27" customWidth="1"/>
    <col min="242" max="244" width="7.44140625" style="27" customWidth="1"/>
    <col min="245" max="245" width="9.109375" style="27"/>
    <col min="246" max="246" width="7.44140625" style="27" customWidth="1"/>
    <col min="247" max="247" width="7.88671875" style="27" customWidth="1"/>
    <col min="248" max="250" width="7.44140625" style="27" customWidth="1"/>
    <col min="251" max="251" width="9.109375" style="27"/>
    <col min="252" max="252" width="7.44140625" style="27" customWidth="1"/>
    <col min="253" max="253" width="7.88671875" style="27" customWidth="1"/>
    <col min="254" max="254" width="7.44140625" style="27" customWidth="1"/>
    <col min="255" max="490" width="9.109375" style="27"/>
    <col min="491" max="491" width="3" style="27" bestFit="1" customWidth="1"/>
    <col min="492" max="492" width="18.109375" style="27" customWidth="1"/>
    <col min="493" max="494" width="7.44140625" style="27" customWidth="1"/>
    <col min="495" max="495" width="9.109375" style="27"/>
    <col min="496" max="496" width="7.44140625" style="27" customWidth="1"/>
    <col min="497" max="497" width="7.88671875" style="27" customWidth="1"/>
    <col min="498" max="500" width="7.44140625" style="27" customWidth="1"/>
    <col min="501" max="501" width="9.109375" style="27"/>
    <col min="502" max="502" width="7.44140625" style="27" customWidth="1"/>
    <col min="503" max="503" width="7.88671875" style="27" customWidth="1"/>
    <col min="504" max="506" width="7.44140625" style="27" customWidth="1"/>
    <col min="507" max="507" width="9.109375" style="27"/>
    <col min="508" max="508" width="7.44140625" style="27" customWidth="1"/>
    <col min="509" max="509" width="7.88671875" style="27" customWidth="1"/>
    <col min="510" max="510" width="7.44140625" style="27" customWidth="1"/>
    <col min="511" max="746" width="9.109375" style="27"/>
    <col min="747" max="747" width="3" style="27" bestFit="1" customWidth="1"/>
    <col min="748" max="748" width="18.109375" style="27" customWidth="1"/>
    <col min="749" max="750" width="7.44140625" style="27" customWidth="1"/>
    <col min="751" max="751" width="9.109375" style="27"/>
    <col min="752" max="752" width="7.44140625" style="27" customWidth="1"/>
    <col min="753" max="753" width="7.88671875" style="27" customWidth="1"/>
    <col min="754" max="756" width="7.44140625" style="27" customWidth="1"/>
    <col min="757" max="757" width="9.109375" style="27"/>
    <col min="758" max="758" width="7.44140625" style="27" customWidth="1"/>
    <col min="759" max="759" width="7.88671875" style="27" customWidth="1"/>
    <col min="760" max="762" width="7.44140625" style="27" customWidth="1"/>
    <col min="763" max="763" width="9.109375" style="27"/>
    <col min="764" max="764" width="7.44140625" style="27" customWidth="1"/>
    <col min="765" max="765" width="7.88671875" style="27" customWidth="1"/>
    <col min="766" max="766" width="7.44140625" style="27" customWidth="1"/>
    <col min="767" max="1002" width="9.109375" style="27"/>
    <col min="1003" max="1003" width="3" style="27" bestFit="1" customWidth="1"/>
    <col min="1004" max="1004" width="18.109375" style="27" customWidth="1"/>
    <col min="1005" max="1006" width="7.44140625" style="27" customWidth="1"/>
    <col min="1007" max="1007" width="9.109375" style="27"/>
    <col min="1008" max="1008" width="7.44140625" style="27" customWidth="1"/>
    <col min="1009" max="1009" width="7.88671875" style="27" customWidth="1"/>
    <col min="1010" max="1012" width="7.44140625" style="27" customWidth="1"/>
    <col min="1013" max="1013" width="9.109375" style="27"/>
    <col min="1014" max="1014" width="7.44140625" style="27" customWidth="1"/>
    <col min="1015" max="1015" width="7.88671875" style="27" customWidth="1"/>
    <col min="1016" max="1018" width="7.44140625" style="27" customWidth="1"/>
    <col min="1019" max="1019" width="9.109375" style="27"/>
    <col min="1020" max="1020" width="7.44140625" style="27" customWidth="1"/>
    <col min="1021" max="1021" width="7.88671875" style="27" customWidth="1"/>
    <col min="1022" max="1022" width="7.44140625" style="27" customWidth="1"/>
    <col min="1023" max="1258" width="9.109375" style="27"/>
    <col min="1259" max="1259" width="3" style="27" bestFit="1" customWidth="1"/>
    <col min="1260" max="1260" width="18.109375" style="27" customWidth="1"/>
    <col min="1261" max="1262" width="7.44140625" style="27" customWidth="1"/>
    <col min="1263" max="1263" width="9.109375" style="27"/>
    <col min="1264" max="1264" width="7.44140625" style="27" customWidth="1"/>
    <col min="1265" max="1265" width="7.88671875" style="27" customWidth="1"/>
    <col min="1266" max="1268" width="7.44140625" style="27" customWidth="1"/>
    <col min="1269" max="1269" width="9.109375" style="27"/>
    <col min="1270" max="1270" width="7.44140625" style="27" customWidth="1"/>
    <col min="1271" max="1271" width="7.88671875" style="27" customWidth="1"/>
    <col min="1272" max="1274" width="7.44140625" style="27" customWidth="1"/>
    <col min="1275" max="1275" width="9.109375" style="27"/>
    <col min="1276" max="1276" width="7.44140625" style="27" customWidth="1"/>
    <col min="1277" max="1277" width="7.88671875" style="27" customWidth="1"/>
    <col min="1278" max="1278" width="7.44140625" style="27" customWidth="1"/>
    <col min="1279" max="1514" width="9.109375" style="27"/>
    <col min="1515" max="1515" width="3" style="27" bestFit="1" customWidth="1"/>
    <col min="1516" max="1516" width="18.109375" style="27" customWidth="1"/>
    <col min="1517" max="1518" width="7.44140625" style="27" customWidth="1"/>
    <col min="1519" max="1519" width="9.109375" style="27"/>
    <col min="1520" max="1520" width="7.44140625" style="27" customWidth="1"/>
    <col min="1521" max="1521" width="7.88671875" style="27" customWidth="1"/>
    <col min="1522" max="1524" width="7.44140625" style="27" customWidth="1"/>
    <col min="1525" max="1525" width="9.109375" style="27"/>
    <col min="1526" max="1526" width="7.44140625" style="27" customWidth="1"/>
    <col min="1527" max="1527" width="7.88671875" style="27" customWidth="1"/>
    <col min="1528" max="1530" width="7.44140625" style="27" customWidth="1"/>
    <col min="1531" max="1531" width="9.109375" style="27"/>
    <col min="1532" max="1532" width="7.44140625" style="27" customWidth="1"/>
    <col min="1533" max="1533" width="7.88671875" style="27" customWidth="1"/>
    <col min="1534" max="1534" width="7.44140625" style="27" customWidth="1"/>
    <col min="1535" max="1770" width="9.109375" style="27"/>
    <col min="1771" max="1771" width="3" style="27" bestFit="1" customWidth="1"/>
    <col min="1772" max="1772" width="18.109375" style="27" customWidth="1"/>
    <col min="1773" max="1774" width="7.44140625" style="27" customWidth="1"/>
    <col min="1775" max="1775" width="9.109375" style="27"/>
    <col min="1776" max="1776" width="7.44140625" style="27" customWidth="1"/>
    <col min="1777" max="1777" width="7.88671875" style="27" customWidth="1"/>
    <col min="1778" max="1780" width="7.44140625" style="27" customWidth="1"/>
    <col min="1781" max="1781" width="9.109375" style="27"/>
    <col min="1782" max="1782" width="7.44140625" style="27" customWidth="1"/>
    <col min="1783" max="1783" width="7.88671875" style="27" customWidth="1"/>
    <col min="1784" max="1786" width="7.44140625" style="27" customWidth="1"/>
    <col min="1787" max="1787" width="9.109375" style="27"/>
    <col min="1788" max="1788" width="7.44140625" style="27" customWidth="1"/>
    <col min="1789" max="1789" width="7.88671875" style="27" customWidth="1"/>
    <col min="1790" max="1790" width="7.44140625" style="27" customWidth="1"/>
    <col min="1791" max="2026" width="9.109375" style="27"/>
    <col min="2027" max="2027" width="3" style="27" bestFit="1" customWidth="1"/>
    <col min="2028" max="2028" width="18.109375" style="27" customWidth="1"/>
    <col min="2029" max="2030" width="7.44140625" style="27" customWidth="1"/>
    <col min="2031" max="2031" width="9.109375" style="27"/>
    <col min="2032" max="2032" width="7.44140625" style="27" customWidth="1"/>
    <col min="2033" max="2033" width="7.88671875" style="27" customWidth="1"/>
    <col min="2034" max="2036" width="7.44140625" style="27" customWidth="1"/>
    <col min="2037" max="2037" width="9.109375" style="27"/>
    <col min="2038" max="2038" width="7.44140625" style="27" customWidth="1"/>
    <col min="2039" max="2039" width="7.88671875" style="27" customWidth="1"/>
    <col min="2040" max="2042" width="7.44140625" style="27" customWidth="1"/>
    <col min="2043" max="2043" width="9.109375" style="27"/>
    <col min="2044" max="2044" width="7.44140625" style="27" customWidth="1"/>
    <col min="2045" max="2045" width="7.88671875" style="27" customWidth="1"/>
    <col min="2046" max="2046" width="7.44140625" style="27" customWidth="1"/>
    <col min="2047" max="2282" width="9.109375" style="27"/>
    <col min="2283" max="2283" width="3" style="27" bestFit="1" customWidth="1"/>
    <col min="2284" max="2284" width="18.109375" style="27" customWidth="1"/>
    <col min="2285" max="2286" width="7.44140625" style="27" customWidth="1"/>
    <col min="2287" max="2287" width="9.109375" style="27"/>
    <col min="2288" max="2288" width="7.44140625" style="27" customWidth="1"/>
    <col min="2289" max="2289" width="7.88671875" style="27" customWidth="1"/>
    <col min="2290" max="2292" width="7.44140625" style="27" customWidth="1"/>
    <col min="2293" max="2293" width="9.109375" style="27"/>
    <col min="2294" max="2294" width="7.44140625" style="27" customWidth="1"/>
    <col min="2295" max="2295" width="7.88671875" style="27" customWidth="1"/>
    <col min="2296" max="2298" width="7.44140625" style="27" customWidth="1"/>
    <col min="2299" max="2299" width="9.109375" style="27"/>
    <col min="2300" max="2300" width="7.44140625" style="27" customWidth="1"/>
    <col min="2301" max="2301" width="7.88671875" style="27" customWidth="1"/>
    <col min="2302" max="2302" width="7.44140625" style="27" customWidth="1"/>
    <col min="2303" max="2538" width="9.109375" style="27"/>
    <col min="2539" max="2539" width="3" style="27" bestFit="1" customWidth="1"/>
    <col min="2540" max="2540" width="18.109375" style="27" customWidth="1"/>
    <col min="2541" max="2542" width="7.44140625" style="27" customWidth="1"/>
    <col min="2543" max="2543" width="9.109375" style="27"/>
    <col min="2544" max="2544" width="7.44140625" style="27" customWidth="1"/>
    <col min="2545" max="2545" width="7.88671875" style="27" customWidth="1"/>
    <col min="2546" max="2548" width="7.44140625" style="27" customWidth="1"/>
    <col min="2549" max="2549" width="9.109375" style="27"/>
    <col min="2550" max="2550" width="7.44140625" style="27" customWidth="1"/>
    <col min="2551" max="2551" width="7.88671875" style="27" customWidth="1"/>
    <col min="2552" max="2554" width="7.44140625" style="27" customWidth="1"/>
    <col min="2555" max="2555" width="9.109375" style="27"/>
    <col min="2556" max="2556" width="7.44140625" style="27" customWidth="1"/>
    <col min="2557" max="2557" width="7.88671875" style="27" customWidth="1"/>
    <col min="2558" max="2558" width="7.44140625" style="27" customWidth="1"/>
    <col min="2559" max="2794" width="9.109375" style="27"/>
    <col min="2795" max="2795" width="3" style="27" bestFit="1" customWidth="1"/>
    <col min="2796" max="2796" width="18.109375" style="27" customWidth="1"/>
    <col min="2797" max="2798" width="7.44140625" style="27" customWidth="1"/>
    <col min="2799" max="2799" width="9.109375" style="27"/>
    <col min="2800" max="2800" width="7.44140625" style="27" customWidth="1"/>
    <col min="2801" max="2801" width="7.88671875" style="27" customWidth="1"/>
    <col min="2802" max="2804" width="7.44140625" style="27" customWidth="1"/>
    <col min="2805" max="2805" width="9.109375" style="27"/>
    <col min="2806" max="2806" width="7.44140625" style="27" customWidth="1"/>
    <col min="2807" max="2807" width="7.88671875" style="27" customWidth="1"/>
    <col min="2808" max="2810" width="7.44140625" style="27" customWidth="1"/>
    <col min="2811" max="2811" width="9.109375" style="27"/>
    <col min="2812" max="2812" width="7.44140625" style="27" customWidth="1"/>
    <col min="2813" max="2813" width="7.88671875" style="27" customWidth="1"/>
    <col min="2814" max="2814" width="7.44140625" style="27" customWidth="1"/>
    <col min="2815" max="3050" width="9.109375" style="27"/>
    <col min="3051" max="3051" width="3" style="27" bestFit="1" customWidth="1"/>
    <col min="3052" max="3052" width="18.109375" style="27" customWidth="1"/>
    <col min="3053" max="3054" width="7.44140625" style="27" customWidth="1"/>
    <col min="3055" max="3055" width="9.109375" style="27"/>
    <col min="3056" max="3056" width="7.44140625" style="27" customWidth="1"/>
    <col min="3057" max="3057" width="7.88671875" style="27" customWidth="1"/>
    <col min="3058" max="3060" width="7.44140625" style="27" customWidth="1"/>
    <col min="3061" max="3061" width="9.109375" style="27"/>
    <col min="3062" max="3062" width="7.44140625" style="27" customWidth="1"/>
    <col min="3063" max="3063" width="7.88671875" style="27" customWidth="1"/>
    <col min="3064" max="3066" width="7.44140625" style="27" customWidth="1"/>
    <col min="3067" max="3067" width="9.109375" style="27"/>
    <col min="3068" max="3068" width="7.44140625" style="27" customWidth="1"/>
    <col min="3069" max="3069" width="7.88671875" style="27" customWidth="1"/>
    <col min="3070" max="3070" width="7.44140625" style="27" customWidth="1"/>
    <col min="3071" max="3306" width="9.109375" style="27"/>
    <col min="3307" max="3307" width="3" style="27" bestFit="1" customWidth="1"/>
    <col min="3308" max="3308" width="18.109375" style="27" customWidth="1"/>
    <col min="3309" max="3310" width="7.44140625" style="27" customWidth="1"/>
    <col min="3311" max="3311" width="9.109375" style="27"/>
    <col min="3312" max="3312" width="7.44140625" style="27" customWidth="1"/>
    <col min="3313" max="3313" width="7.88671875" style="27" customWidth="1"/>
    <col min="3314" max="3316" width="7.44140625" style="27" customWidth="1"/>
    <col min="3317" max="3317" width="9.109375" style="27"/>
    <col min="3318" max="3318" width="7.44140625" style="27" customWidth="1"/>
    <col min="3319" max="3319" width="7.88671875" style="27" customWidth="1"/>
    <col min="3320" max="3322" width="7.44140625" style="27" customWidth="1"/>
    <col min="3323" max="3323" width="9.109375" style="27"/>
    <col min="3324" max="3324" width="7.44140625" style="27" customWidth="1"/>
    <col min="3325" max="3325" width="7.88671875" style="27" customWidth="1"/>
    <col min="3326" max="3326" width="7.44140625" style="27" customWidth="1"/>
    <col min="3327" max="3562" width="9.109375" style="27"/>
    <col min="3563" max="3563" width="3" style="27" bestFit="1" customWidth="1"/>
    <col min="3564" max="3564" width="18.109375" style="27" customWidth="1"/>
    <col min="3565" max="3566" width="7.44140625" style="27" customWidth="1"/>
    <col min="3567" max="3567" width="9.109375" style="27"/>
    <col min="3568" max="3568" width="7.44140625" style="27" customWidth="1"/>
    <col min="3569" max="3569" width="7.88671875" style="27" customWidth="1"/>
    <col min="3570" max="3572" width="7.44140625" style="27" customWidth="1"/>
    <col min="3573" max="3573" width="9.109375" style="27"/>
    <col min="3574" max="3574" width="7.44140625" style="27" customWidth="1"/>
    <col min="3575" max="3575" width="7.88671875" style="27" customWidth="1"/>
    <col min="3576" max="3578" width="7.44140625" style="27" customWidth="1"/>
    <col min="3579" max="3579" width="9.109375" style="27"/>
    <col min="3580" max="3580" width="7.44140625" style="27" customWidth="1"/>
    <col min="3581" max="3581" width="7.88671875" style="27" customWidth="1"/>
    <col min="3582" max="3582" width="7.44140625" style="27" customWidth="1"/>
    <col min="3583" max="3818" width="9.109375" style="27"/>
    <col min="3819" max="3819" width="3" style="27" bestFit="1" customWidth="1"/>
    <col min="3820" max="3820" width="18.109375" style="27" customWidth="1"/>
    <col min="3821" max="3822" width="7.44140625" style="27" customWidth="1"/>
    <col min="3823" max="3823" width="9.109375" style="27"/>
    <col min="3824" max="3824" width="7.44140625" style="27" customWidth="1"/>
    <col min="3825" max="3825" width="7.88671875" style="27" customWidth="1"/>
    <col min="3826" max="3828" width="7.44140625" style="27" customWidth="1"/>
    <col min="3829" max="3829" width="9.109375" style="27"/>
    <col min="3830" max="3830" width="7.44140625" style="27" customWidth="1"/>
    <col min="3831" max="3831" width="7.88671875" style="27" customWidth="1"/>
    <col min="3832" max="3834" width="7.44140625" style="27" customWidth="1"/>
    <col min="3835" max="3835" width="9.109375" style="27"/>
    <col min="3836" max="3836" width="7.44140625" style="27" customWidth="1"/>
    <col min="3837" max="3837" width="7.88671875" style="27" customWidth="1"/>
    <col min="3838" max="3838" width="7.44140625" style="27" customWidth="1"/>
    <col min="3839" max="4074" width="9.109375" style="27"/>
    <col min="4075" max="4075" width="3" style="27" bestFit="1" customWidth="1"/>
    <col min="4076" max="4076" width="18.109375" style="27" customWidth="1"/>
    <col min="4077" max="4078" width="7.44140625" style="27" customWidth="1"/>
    <col min="4079" max="4079" width="9.109375" style="27"/>
    <col min="4080" max="4080" width="7.44140625" style="27" customWidth="1"/>
    <col min="4081" max="4081" width="7.88671875" style="27" customWidth="1"/>
    <col min="4082" max="4084" width="7.44140625" style="27" customWidth="1"/>
    <col min="4085" max="4085" width="9.109375" style="27"/>
    <col min="4086" max="4086" width="7.44140625" style="27" customWidth="1"/>
    <col min="4087" max="4087" width="7.88671875" style="27" customWidth="1"/>
    <col min="4088" max="4090" width="7.44140625" style="27" customWidth="1"/>
    <col min="4091" max="4091" width="9.109375" style="27"/>
    <col min="4092" max="4092" width="7.44140625" style="27" customWidth="1"/>
    <col min="4093" max="4093" width="7.88671875" style="27" customWidth="1"/>
    <col min="4094" max="4094" width="7.44140625" style="27" customWidth="1"/>
    <col min="4095" max="4330" width="9.109375" style="27"/>
    <col min="4331" max="4331" width="3" style="27" bestFit="1" customWidth="1"/>
    <col min="4332" max="4332" width="18.109375" style="27" customWidth="1"/>
    <col min="4333" max="4334" width="7.44140625" style="27" customWidth="1"/>
    <col min="4335" max="4335" width="9.109375" style="27"/>
    <col min="4336" max="4336" width="7.44140625" style="27" customWidth="1"/>
    <col min="4337" max="4337" width="7.88671875" style="27" customWidth="1"/>
    <col min="4338" max="4340" width="7.44140625" style="27" customWidth="1"/>
    <col min="4341" max="4341" width="9.109375" style="27"/>
    <col min="4342" max="4342" width="7.44140625" style="27" customWidth="1"/>
    <col min="4343" max="4343" width="7.88671875" style="27" customWidth="1"/>
    <col min="4344" max="4346" width="7.44140625" style="27" customWidth="1"/>
    <col min="4347" max="4347" width="9.109375" style="27"/>
    <col min="4348" max="4348" width="7.44140625" style="27" customWidth="1"/>
    <col min="4349" max="4349" width="7.88671875" style="27" customWidth="1"/>
    <col min="4350" max="4350" width="7.44140625" style="27" customWidth="1"/>
    <col min="4351" max="4586" width="9.109375" style="27"/>
    <col min="4587" max="4587" width="3" style="27" bestFit="1" customWidth="1"/>
    <col min="4588" max="4588" width="18.109375" style="27" customWidth="1"/>
    <col min="4589" max="4590" width="7.44140625" style="27" customWidth="1"/>
    <col min="4591" max="4591" width="9.109375" style="27"/>
    <col min="4592" max="4592" width="7.44140625" style="27" customWidth="1"/>
    <col min="4593" max="4593" width="7.88671875" style="27" customWidth="1"/>
    <col min="4594" max="4596" width="7.44140625" style="27" customWidth="1"/>
    <col min="4597" max="4597" width="9.109375" style="27"/>
    <col min="4598" max="4598" width="7.44140625" style="27" customWidth="1"/>
    <col min="4599" max="4599" width="7.88671875" style="27" customWidth="1"/>
    <col min="4600" max="4602" width="7.44140625" style="27" customWidth="1"/>
    <col min="4603" max="4603" width="9.109375" style="27"/>
    <col min="4604" max="4604" width="7.44140625" style="27" customWidth="1"/>
    <col min="4605" max="4605" width="7.88671875" style="27" customWidth="1"/>
    <col min="4606" max="4606" width="7.44140625" style="27" customWidth="1"/>
    <col min="4607" max="4842" width="9.109375" style="27"/>
    <col min="4843" max="4843" width="3" style="27" bestFit="1" customWidth="1"/>
    <col min="4844" max="4844" width="18.109375" style="27" customWidth="1"/>
    <col min="4845" max="4846" width="7.44140625" style="27" customWidth="1"/>
    <col min="4847" max="4847" width="9.109375" style="27"/>
    <col min="4848" max="4848" width="7.44140625" style="27" customWidth="1"/>
    <col min="4849" max="4849" width="7.88671875" style="27" customWidth="1"/>
    <col min="4850" max="4852" width="7.44140625" style="27" customWidth="1"/>
    <col min="4853" max="4853" width="9.109375" style="27"/>
    <col min="4854" max="4854" width="7.44140625" style="27" customWidth="1"/>
    <col min="4855" max="4855" width="7.88671875" style="27" customWidth="1"/>
    <col min="4856" max="4858" width="7.44140625" style="27" customWidth="1"/>
    <col min="4859" max="4859" width="9.109375" style="27"/>
    <col min="4860" max="4860" width="7.44140625" style="27" customWidth="1"/>
    <col min="4861" max="4861" width="7.88671875" style="27" customWidth="1"/>
    <col min="4862" max="4862" width="7.44140625" style="27" customWidth="1"/>
    <col min="4863" max="5098" width="9.109375" style="27"/>
    <col min="5099" max="5099" width="3" style="27" bestFit="1" customWidth="1"/>
    <col min="5100" max="5100" width="18.109375" style="27" customWidth="1"/>
    <col min="5101" max="5102" width="7.44140625" style="27" customWidth="1"/>
    <col min="5103" max="5103" width="9.109375" style="27"/>
    <col min="5104" max="5104" width="7.44140625" style="27" customWidth="1"/>
    <col min="5105" max="5105" width="7.88671875" style="27" customWidth="1"/>
    <col min="5106" max="5108" width="7.44140625" style="27" customWidth="1"/>
    <col min="5109" max="5109" width="9.109375" style="27"/>
    <col min="5110" max="5110" width="7.44140625" style="27" customWidth="1"/>
    <col min="5111" max="5111" width="7.88671875" style="27" customWidth="1"/>
    <col min="5112" max="5114" width="7.44140625" style="27" customWidth="1"/>
    <col min="5115" max="5115" width="9.109375" style="27"/>
    <col min="5116" max="5116" width="7.44140625" style="27" customWidth="1"/>
    <col min="5117" max="5117" width="7.88671875" style="27" customWidth="1"/>
    <col min="5118" max="5118" width="7.44140625" style="27" customWidth="1"/>
    <col min="5119" max="5354" width="9.109375" style="27"/>
    <col min="5355" max="5355" width="3" style="27" bestFit="1" customWidth="1"/>
    <col min="5356" max="5356" width="18.109375" style="27" customWidth="1"/>
    <col min="5357" max="5358" width="7.44140625" style="27" customWidth="1"/>
    <col min="5359" max="5359" width="9.109375" style="27"/>
    <col min="5360" max="5360" width="7.44140625" style="27" customWidth="1"/>
    <col min="5361" max="5361" width="7.88671875" style="27" customWidth="1"/>
    <col min="5362" max="5364" width="7.44140625" style="27" customWidth="1"/>
    <col min="5365" max="5365" width="9.109375" style="27"/>
    <col min="5366" max="5366" width="7.44140625" style="27" customWidth="1"/>
    <col min="5367" max="5367" width="7.88671875" style="27" customWidth="1"/>
    <col min="5368" max="5370" width="7.44140625" style="27" customWidth="1"/>
    <col min="5371" max="5371" width="9.109375" style="27"/>
    <col min="5372" max="5372" width="7.44140625" style="27" customWidth="1"/>
    <col min="5373" max="5373" width="7.88671875" style="27" customWidth="1"/>
    <col min="5374" max="5374" width="7.44140625" style="27" customWidth="1"/>
    <col min="5375" max="5610" width="9.109375" style="27"/>
    <col min="5611" max="5611" width="3" style="27" bestFit="1" customWidth="1"/>
    <col min="5612" max="5612" width="18.109375" style="27" customWidth="1"/>
    <col min="5613" max="5614" width="7.44140625" style="27" customWidth="1"/>
    <col min="5615" max="5615" width="9.109375" style="27"/>
    <col min="5616" max="5616" width="7.44140625" style="27" customWidth="1"/>
    <col min="5617" max="5617" width="7.88671875" style="27" customWidth="1"/>
    <col min="5618" max="5620" width="7.44140625" style="27" customWidth="1"/>
    <col min="5621" max="5621" width="9.109375" style="27"/>
    <col min="5622" max="5622" width="7.44140625" style="27" customWidth="1"/>
    <col min="5623" max="5623" width="7.88671875" style="27" customWidth="1"/>
    <col min="5624" max="5626" width="7.44140625" style="27" customWidth="1"/>
    <col min="5627" max="5627" width="9.109375" style="27"/>
    <col min="5628" max="5628" width="7.44140625" style="27" customWidth="1"/>
    <col min="5629" max="5629" width="7.88671875" style="27" customWidth="1"/>
    <col min="5630" max="5630" width="7.44140625" style="27" customWidth="1"/>
    <col min="5631" max="5866" width="9.109375" style="27"/>
    <col min="5867" max="5867" width="3" style="27" bestFit="1" customWidth="1"/>
    <col min="5868" max="5868" width="18.109375" style="27" customWidth="1"/>
    <col min="5869" max="5870" width="7.44140625" style="27" customWidth="1"/>
    <col min="5871" max="5871" width="9.109375" style="27"/>
    <col min="5872" max="5872" width="7.44140625" style="27" customWidth="1"/>
    <col min="5873" max="5873" width="7.88671875" style="27" customWidth="1"/>
    <col min="5874" max="5876" width="7.44140625" style="27" customWidth="1"/>
    <col min="5877" max="5877" width="9.109375" style="27"/>
    <col min="5878" max="5878" width="7.44140625" style="27" customWidth="1"/>
    <col min="5879" max="5879" width="7.88671875" style="27" customWidth="1"/>
    <col min="5880" max="5882" width="7.44140625" style="27" customWidth="1"/>
    <col min="5883" max="5883" width="9.109375" style="27"/>
    <col min="5884" max="5884" width="7.44140625" style="27" customWidth="1"/>
    <col min="5885" max="5885" width="7.88671875" style="27" customWidth="1"/>
    <col min="5886" max="5886" width="7.44140625" style="27" customWidth="1"/>
    <col min="5887" max="6122" width="9.109375" style="27"/>
    <col min="6123" max="6123" width="3" style="27" bestFit="1" customWidth="1"/>
    <col min="6124" max="6124" width="18.109375" style="27" customWidth="1"/>
    <col min="6125" max="6126" width="7.44140625" style="27" customWidth="1"/>
    <col min="6127" max="6127" width="9.109375" style="27"/>
    <col min="6128" max="6128" width="7.44140625" style="27" customWidth="1"/>
    <col min="6129" max="6129" width="7.88671875" style="27" customWidth="1"/>
    <col min="6130" max="6132" width="7.44140625" style="27" customWidth="1"/>
    <col min="6133" max="6133" width="9.109375" style="27"/>
    <col min="6134" max="6134" width="7.44140625" style="27" customWidth="1"/>
    <col min="6135" max="6135" width="7.88671875" style="27" customWidth="1"/>
    <col min="6136" max="6138" width="7.44140625" style="27" customWidth="1"/>
    <col min="6139" max="6139" width="9.109375" style="27"/>
    <col min="6140" max="6140" width="7.44140625" style="27" customWidth="1"/>
    <col min="6141" max="6141" width="7.88671875" style="27" customWidth="1"/>
    <col min="6142" max="6142" width="7.44140625" style="27" customWidth="1"/>
    <col min="6143" max="6378" width="9.109375" style="27"/>
    <col min="6379" max="6379" width="3" style="27" bestFit="1" customWidth="1"/>
    <col min="6380" max="6380" width="18.109375" style="27" customWidth="1"/>
    <col min="6381" max="6382" width="7.44140625" style="27" customWidth="1"/>
    <col min="6383" max="6383" width="9.109375" style="27"/>
    <col min="6384" max="6384" width="7.44140625" style="27" customWidth="1"/>
    <col min="6385" max="6385" width="7.88671875" style="27" customWidth="1"/>
    <col min="6386" max="6388" width="7.44140625" style="27" customWidth="1"/>
    <col min="6389" max="6389" width="9.109375" style="27"/>
    <col min="6390" max="6390" width="7.44140625" style="27" customWidth="1"/>
    <col min="6391" max="6391" width="7.88671875" style="27" customWidth="1"/>
    <col min="6392" max="6394" width="7.44140625" style="27" customWidth="1"/>
    <col min="6395" max="6395" width="9.109375" style="27"/>
    <col min="6396" max="6396" width="7.44140625" style="27" customWidth="1"/>
    <col min="6397" max="6397" width="7.88671875" style="27" customWidth="1"/>
    <col min="6398" max="6398" width="7.44140625" style="27" customWidth="1"/>
    <col min="6399" max="6634" width="9.109375" style="27"/>
    <col min="6635" max="6635" width="3" style="27" bestFit="1" customWidth="1"/>
    <col min="6636" max="6636" width="18.109375" style="27" customWidth="1"/>
    <col min="6637" max="6638" width="7.44140625" style="27" customWidth="1"/>
    <col min="6639" max="6639" width="9.109375" style="27"/>
    <col min="6640" max="6640" width="7.44140625" style="27" customWidth="1"/>
    <col min="6641" max="6641" width="7.88671875" style="27" customWidth="1"/>
    <col min="6642" max="6644" width="7.44140625" style="27" customWidth="1"/>
    <col min="6645" max="6645" width="9.109375" style="27"/>
    <col min="6646" max="6646" width="7.44140625" style="27" customWidth="1"/>
    <col min="6647" max="6647" width="7.88671875" style="27" customWidth="1"/>
    <col min="6648" max="6650" width="7.44140625" style="27" customWidth="1"/>
    <col min="6651" max="6651" width="9.109375" style="27"/>
    <col min="6652" max="6652" width="7.44140625" style="27" customWidth="1"/>
    <col min="6653" max="6653" width="7.88671875" style="27" customWidth="1"/>
    <col min="6654" max="6654" width="7.44140625" style="27" customWidth="1"/>
    <col min="6655" max="6890" width="9.109375" style="27"/>
    <col min="6891" max="6891" width="3" style="27" bestFit="1" customWidth="1"/>
    <col min="6892" max="6892" width="18.109375" style="27" customWidth="1"/>
    <col min="6893" max="6894" width="7.44140625" style="27" customWidth="1"/>
    <col min="6895" max="6895" width="9.109375" style="27"/>
    <col min="6896" max="6896" width="7.44140625" style="27" customWidth="1"/>
    <col min="6897" max="6897" width="7.88671875" style="27" customWidth="1"/>
    <col min="6898" max="6900" width="7.44140625" style="27" customWidth="1"/>
    <col min="6901" max="6901" width="9.109375" style="27"/>
    <col min="6902" max="6902" width="7.44140625" style="27" customWidth="1"/>
    <col min="6903" max="6903" width="7.88671875" style="27" customWidth="1"/>
    <col min="6904" max="6906" width="7.44140625" style="27" customWidth="1"/>
    <col min="6907" max="6907" width="9.109375" style="27"/>
    <col min="6908" max="6908" width="7.44140625" style="27" customWidth="1"/>
    <col min="6909" max="6909" width="7.88671875" style="27" customWidth="1"/>
    <col min="6910" max="6910" width="7.44140625" style="27" customWidth="1"/>
    <col min="6911" max="7146" width="9.109375" style="27"/>
    <col min="7147" max="7147" width="3" style="27" bestFit="1" customWidth="1"/>
    <col min="7148" max="7148" width="18.109375" style="27" customWidth="1"/>
    <col min="7149" max="7150" width="7.44140625" style="27" customWidth="1"/>
    <col min="7151" max="7151" width="9.109375" style="27"/>
    <col min="7152" max="7152" width="7.44140625" style="27" customWidth="1"/>
    <col min="7153" max="7153" width="7.88671875" style="27" customWidth="1"/>
    <col min="7154" max="7156" width="7.44140625" style="27" customWidth="1"/>
    <col min="7157" max="7157" width="9.109375" style="27"/>
    <col min="7158" max="7158" width="7.44140625" style="27" customWidth="1"/>
    <col min="7159" max="7159" width="7.88671875" style="27" customWidth="1"/>
    <col min="7160" max="7162" width="7.44140625" style="27" customWidth="1"/>
    <col min="7163" max="7163" width="9.109375" style="27"/>
    <col min="7164" max="7164" width="7.44140625" style="27" customWidth="1"/>
    <col min="7165" max="7165" width="7.88671875" style="27" customWidth="1"/>
    <col min="7166" max="7166" width="7.44140625" style="27" customWidth="1"/>
    <col min="7167" max="7402" width="9.109375" style="27"/>
    <col min="7403" max="7403" width="3" style="27" bestFit="1" customWidth="1"/>
    <col min="7404" max="7404" width="18.109375" style="27" customWidth="1"/>
    <col min="7405" max="7406" width="7.44140625" style="27" customWidth="1"/>
    <col min="7407" max="7407" width="9.109375" style="27"/>
    <col min="7408" max="7408" width="7.44140625" style="27" customWidth="1"/>
    <col min="7409" max="7409" width="7.88671875" style="27" customWidth="1"/>
    <col min="7410" max="7412" width="7.44140625" style="27" customWidth="1"/>
    <col min="7413" max="7413" width="9.109375" style="27"/>
    <col min="7414" max="7414" width="7.44140625" style="27" customWidth="1"/>
    <col min="7415" max="7415" width="7.88671875" style="27" customWidth="1"/>
    <col min="7416" max="7418" width="7.44140625" style="27" customWidth="1"/>
    <col min="7419" max="7419" width="9.109375" style="27"/>
    <col min="7420" max="7420" width="7.44140625" style="27" customWidth="1"/>
    <col min="7421" max="7421" width="7.88671875" style="27" customWidth="1"/>
    <col min="7422" max="7422" width="7.44140625" style="27" customWidth="1"/>
    <col min="7423" max="7658" width="9.109375" style="27"/>
    <col min="7659" max="7659" width="3" style="27" bestFit="1" customWidth="1"/>
    <col min="7660" max="7660" width="18.109375" style="27" customWidth="1"/>
    <col min="7661" max="7662" width="7.44140625" style="27" customWidth="1"/>
    <col min="7663" max="7663" width="9.109375" style="27"/>
    <col min="7664" max="7664" width="7.44140625" style="27" customWidth="1"/>
    <col min="7665" max="7665" width="7.88671875" style="27" customWidth="1"/>
    <col min="7666" max="7668" width="7.44140625" style="27" customWidth="1"/>
    <col min="7669" max="7669" width="9.109375" style="27"/>
    <col min="7670" max="7670" width="7.44140625" style="27" customWidth="1"/>
    <col min="7671" max="7671" width="7.88671875" style="27" customWidth="1"/>
    <col min="7672" max="7674" width="7.44140625" style="27" customWidth="1"/>
    <col min="7675" max="7675" width="9.109375" style="27"/>
    <col min="7676" max="7676" width="7.44140625" style="27" customWidth="1"/>
    <col min="7677" max="7677" width="7.88671875" style="27" customWidth="1"/>
    <col min="7678" max="7678" width="7.44140625" style="27" customWidth="1"/>
    <col min="7679" max="7914" width="9.109375" style="27"/>
    <col min="7915" max="7915" width="3" style="27" bestFit="1" customWidth="1"/>
    <col min="7916" max="7916" width="18.109375" style="27" customWidth="1"/>
    <col min="7917" max="7918" width="7.44140625" style="27" customWidth="1"/>
    <col min="7919" max="7919" width="9.109375" style="27"/>
    <col min="7920" max="7920" width="7.44140625" style="27" customWidth="1"/>
    <col min="7921" max="7921" width="7.88671875" style="27" customWidth="1"/>
    <col min="7922" max="7924" width="7.44140625" style="27" customWidth="1"/>
    <col min="7925" max="7925" width="9.109375" style="27"/>
    <col min="7926" max="7926" width="7.44140625" style="27" customWidth="1"/>
    <col min="7927" max="7927" width="7.88671875" style="27" customWidth="1"/>
    <col min="7928" max="7930" width="7.44140625" style="27" customWidth="1"/>
    <col min="7931" max="7931" width="9.109375" style="27"/>
    <col min="7932" max="7932" width="7.44140625" style="27" customWidth="1"/>
    <col min="7933" max="7933" width="7.88671875" style="27" customWidth="1"/>
    <col min="7934" max="7934" width="7.44140625" style="27" customWidth="1"/>
    <col min="7935" max="8170" width="9.109375" style="27"/>
    <col min="8171" max="8171" width="3" style="27" bestFit="1" customWidth="1"/>
    <col min="8172" max="8172" width="18.109375" style="27" customWidth="1"/>
    <col min="8173" max="8174" width="7.44140625" style="27" customWidth="1"/>
    <col min="8175" max="8175" width="9.109375" style="27"/>
    <col min="8176" max="8176" width="7.44140625" style="27" customWidth="1"/>
    <col min="8177" max="8177" width="7.88671875" style="27" customWidth="1"/>
    <col min="8178" max="8180" width="7.44140625" style="27" customWidth="1"/>
    <col min="8181" max="8181" width="9.109375" style="27"/>
    <col min="8182" max="8182" width="7.44140625" style="27" customWidth="1"/>
    <col min="8183" max="8183" width="7.88671875" style="27" customWidth="1"/>
    <col min="8184" max="8186" width="7.44140625" style="27" customWidth="1"/>
    <col min="8187" max="8187" width="9.109375" style="27"/>
    <col min="8188" max="8188" width="7.44140625" style="27" customWidth="1"/>
    <col min="8189" max="8189" width="7.88671875" style="27" customWidth="1"/>
    <col min="8190" max="8190" width="7.44140625" style="27" customWidth="1"/>
    <col min="8191" max="8426" width="9.109375" style="27"/>
    <col min="8427" max="8427" width="3" style="27" bestFit="1" customWidth="1"/>
    <col min="8428" max="8428" width="18.109375" style="27" customWidth="1"/>
    <col min="8429" max="8430" width="7.44140625" style="27" customWidth="1"/>
    <col min="8431" max="8431" width="9.109375" style="27"/>
    <col min="8432" max="8432" width="7.44140625" style="27" customWidth="1"/>
    <col min="8433" max="8433" width="7.88671875" style="27" customWidth="1"/>
    <col min="8434" max="8436" width="7.44140625" style="27" customWidth="1"/>
    <col min="8437" max="8437" width="9.109375" style="27"/>
    <col min="8438" max="8438" width="7.44140625" style="27" customWidth="1"/>
    <col min="8439" max="8439" width="7.88671875" style="27" customWidth="1"/>
    <col min="8440" max="8442" width="7.44140625" style="27" customWidth="1"/>
    <col min="8443" max="8443" width="9.109375" style="27"/>
    <col min="8444" max="8444" width="7.44140625" style="27" customWidth="1"/>
    <col min="8445" max="8445" width="7.88671875" style="27" customWidth="1"/>
    <col min="8446" max="8446" width="7.44140625" style="27" customWidth="1"/>
    <col min="8447" max="8682" width="9.109375" style="27"/>
    <col min="8683" max="8683" width="3" style="27" bestFit="1" customWidth="1"/>
    <col min="8684" max="8684" width="18.109375" style="27" customWidth="1"/>
    <col min="8685" max="8686" width="7.44140625" style="27" customWidth="1"/>
    <col min="8687" max="8687" width="9.109375" style="27"/>
    <col min="8688" max="8688" width="7.44140625" style="27" customWidth="1"/>
    <col min="8689" max="8689" width="7.88671875" style="27" customWidth="1"/>
    <col min="8690" max="8692" width="7.44140625" style="27" customWidth="1"/>
    <col min="8693" max="8693" width="9.109375" style="27"/>
    <col min="8694" max="8694" width="7.44140625" style="27" customWidth="1"/>
    <col min="8695" max="8695" width="7.88671875" style="27" customWidth="1"/>
    <col min="8696" max="8698" width="7.44140625" style="27" customWidth="1"/>
    <col min="8699" max="8699" width="9.109375" style="27"/>
    <col min="8700" max="8700" width="7.44140625" style="27" customWidth="1"/>
    <col min="8701" max="8701" width="7.88671875" style="27" customWidth="1"/>
    <col min="8702" max="8702" width="7.44140625" style="27" customWidth="1"/>
    <col min="8703" max="8938" width="9.109375" style="27"/>
    <col min="8939" max="8939" width="3" style="27" bestFit="1" customWidth="1"/>
    <col min="8940" max="8940" width="18.109375" style="27" customWidth="1"/>
    <col min="8941" max="8942" width="7.44140625" style="27" customWidth="1"/>
    <col min="8943" max="8943" width="9.109375" style="27"/>
    <col min="8944" max="8944" width="7.44140625" style="27" customWidth="1"/>
    <col min="8945" max="8945" width="7.88671875" style="27" customWidth="1"/>
    <col min="8946" max="8948" width="7.44140625" style="27" customWidth="1"/>
    <col min="8949" max="8949" width="9.109375" style="27"/>
    <col min="8950" max="8950" width="7.44140625" style="27" customWidth="1"/>
    <col min="8951" max="8951" width="7.88671875" style="27" customWidth="1"/>
    <col min="8952" max="8954" width="7.44140625" style="27" customWidth="1"/>
    <col min="8955" max="8955" width="9.109375" style="27"/>
    <col min="8956" max="8956" width="7.44140625" style="27" customWidth="1"/>
    <col min="8957" max="8957" width="7.88671875" style="27" customWidth="1"/>
    <col min="8958" max="8958" width="7.44140625" style="27" customWidth="1"/>
    <col min="8959" max="9194" width="9.109375" style="27"/>
    <col min="9195" max="9195" width="3" style="27" bestFit="1" customWidth="1"/>
    <col min="9196" max="9196" width="18.109375" style="27" customWidth="1"/>
    <col min="9197" max="9198" width="7.44140625" style="27" customWidth="1"/>
    <col min="9199" max="9199" width="9.109375" style="27"/>
    <col min="9200" max="9200" width="7.44140625" style="27" customWidth="1"/>
    <col min="9201" max="9201" width="7.88671875" style="27" customWidth="1"/>
    <col min="9202" max="9204" width="7.44140625" style="27" customWidth="1"/>
    <col min="9205" max="9205" width="9.109375" style="27"/>
    <col min="9206" max="9206" width="7.44140625" style="27" customWidth="1"/>
    <col min="9207" max="9207" width="7.88671875" style="27" customWidth="1"/>
    <col min="9208" max="9210" width="7.44140625" style="27" customWidth="1"/>
    <col min="9211" max="9211" width="9.109375" style="27"/>
    <col min="9212" max="9212" width="7.44140625" style="27" customWidth="1"/>
    <col min="9213" max="9213" width="7.88671875" style="27" customWidth="1"/>
    <col min="9214" max="9214" width="7.44140625" style="27" customWidth="1"/>
    <col min="9215" max="9450" width="9.109375" style="27"/>
    <col min="9451" max="9451" width="3" style="27" bestFit="1" customWidth="1"/>
    <col min="9452" max="9452" width="18.109375" style="27" customWidth="1"/>
    <col min="9453" max="9454" width="7.44140625" style="27" customWidth="1"/>
    <col min="9455" max="9455" width="9.109375" style="27"/>
    <col min="9456" max="9456" width="7.44140625" style="27" customWidth="1"/>
    <col min="9457" max="9457" width="7.88671875" style="27" customWidth="1"/>
    <col min="9458" max="9460" width="7.44140625" style="27" customWidth="1"/>
    <col min="9461" max="9461" width="9.109375" style="27"/>
    <col min="9462" max="9462" width="7.44140625" style="27" customWidth="1"/>
    <col min="9463" max="9463" width="7.88671875" style="27" customWidth="1"/>
    <col min="9464" max="9466" width="7.44140625" style="27" customWidth="1"/>
    <col min="9467" max="9467" width="9.109375" style="27"/>
    <col min="9468" max="9468" width="7.44140625" style="27" customWidth="1"/>
    <col min="9469" max="9469" width="7.88671875" style="27" customWidth="1"/>
    <col min="9470" max="9470" width="7.44140625" style="27" customWidth="1"/>
    <col min="9471" max="9706" width="9.109375" style="27"/>
    <col min="9707" max="9707" width="3" style="27" bestFit="1" customWidth="1"/>
    <col min="9708" max="9708" width="18.109375" style="27" customWidth="1"/>
    <col min="9709" max="9710" width="7.44140625" style="27" customWidth="1"/>
    <col min="9711" max="9711" width="9.109375" style="27"/>
    <col min="9712" max="9712" width="7.44140625" style="27" customWidth="1"/>
    <col min="9713" max="9713" width="7.88671875" style="27" customWidth="1"/>
    <col min="9714" max="9716" width="7.44140625" style="27" customWidth="1"/>
    <col min="9717" max="9717" width="9.109375" style="27"/>
    <col min="9718" max="9718" width="7.44140625" style="27" customWidth="1"/>
    <col min="9719" max="9719" width="7.88671875" style="27" customWidth="1"/>
    <col min="9720" max="9722" width="7.44140625" style="27" customWidth="1"/>
    <col min="9723" max="9723" width="9.109375" style="27"/>
    <col min="9724" max="9724" width="7.44140625" style="27" customWidth="1"/>
    <col min="9725" max="9725" width="7.88671875" style="27" customWidth="1"/>
    <col min="9726" max="9726" width="7.44140625" style="27" customWidth="1"/>
    <col min="9727" max="9962" width="9.109375" style="27"/>
    <col min="9963" max="9963" width="3" style="27" bestFit="1" customWidth="1"/>
    <col min="9964" max="9964" width="18.109375" style="27" customWidth="1"/>
    <col min="9965" max="9966" width="7.44140625" style="27" customWidth="1"/>
    <col min="9967" max="9967" width="9.109375" style="27"/>
    <col min="9968" max="9968" width="7.44140625" style="27" customWidth="1"/>
    <col min="9969" max="9969" width="7.88671875" style="27" customWidth="1"/>
    <col min="9970" max="9972" width="7.44140625" style="27" customWidth="1"/>
    <col min="9973" max="9973" width="9.109375" style="27"/>
    <col min="9974" max="9974" width="7.44140625" style="27" customWidth="1"/>
    <col min="9975" max="9975" width="7.88671875" style="27" customWidth="1"/>
    <col min="9976" max="9978" width="7.44140625" style="27" customWidth="1"/>
    <col min="9979" max="9979" width="9.109375" style="27"/>
    <col min="9980" max="9980" width="7.44140625" style="27" customWidth="1"/>
    <col min="9981" max="9981" width="7.88671875" style="27" customWidth="1"/>
    <col min="9982" max="9982" width="7.44140625" style="27" customWidth="1"/>
    <col min="9983" max="10218" width="9.109375" style="27"/>
    <col min="10219" max="10219" width="3" style="27" bestFit="1" customWidth="1"/>
    <col min="10220" max="10220" width="18.109375" style="27" customWidth="1"/>
    <col min="10221" max="10222" width="7.44140625" style="27" customWidth="1"/>
    <col min="10223" max="10223" width="9.109375" style="27"/>
    <col min="10224" max="10224" width="7.44140625" style="27" customWidth="1"/>
    <col min="10225" max="10225" width="7.88671875" style="27" customWidth="1"/>
    <col min="10226" max="10228" width="7.44140625" style="27" customWidth="1"/>
    <col min="10229" max="10229" width="9.109375" style="27"/>
    <col min="10230" max="10230" width="7.44140625" style="27" customWidth="1"/>
    <col min="10231" max="10231" width="7.88671875" style="27" customWidth="1"/>
    <col min="10232" max="10234" width="7.44140625" style="27" customWidth="1"/>
    <col min="10235" max="10235" width="9.109375" style="27"/>
    <col min="10236" max="10236" width="7.44140625" style="27" customWidth="1"/>
    <col min="10237" max="10237" width="7.88671875" style="27" customWidth="1"/>
    <col min="10238" max="10238" width="7.44140625" style="27" customWidth="1"/>
    <col min="10239" max="10474" width="9.109375" style="27"/>
    <col min="10475" max="10475" width="3" style="27" bestFit="1" customWidth="1"/>
    <col min="10476" max="10476" width="18.109375" style="27" customWidth="1"/>
    <col min="10477" max="10478" width="7.44140625" style="27" customWidth="1"/>
    <col min="10479" max="10479" width="9.109375" style="27"/>
    <col min="10480" max="10480" width="7.44140625" style="27" customWidth="1"/>
    <col min="10481" max="10481" width="7.88671875" style="27" customWidth="1"/>
    <col min="10482" max="10484" width="7.44140625" style="27" customWidth="1"/>
    <col min="10485" max="10485" width="9.109375" style="27"/>
    <col min="10486" max="10486" width="7.44140625" style="27" customWidth="1"/>
    <col min="10487" max="10487" width="7.88671875" style="27" customWidth="1"/>
    <col min="10488" max="10490" width="7.44140625" style="27" customWidth="1"/>
    <col min="10491" max="10491" width="9.109375" style="27"/>
    <col min="10492" max="10492" width="7.44140625" style="27" customWidth="1"/>
    <col min="10493" max="10493" width="7.88671875" style="27" customWidth="1"/>
    <col min="10494" max="10494" width="7.44140625" style="27" customWidth="1"/>
    <col min="10495" max="10730" width="9.109375" style="27"/>
    <col min="10731" max="10731" width="3" style="27" bestFit="1" customWidth="1"/>
    <col min="10732" max="10732" width="18.109375" style="27" customWidth="1"/>
    <col min="10733" max="10734" width="7.44140625" style="27" customWidth="1"/>
    <col min="10735" max="10735" width="9.109375" style="27"/>
    <col min="10736" max="10736" width="7.44140625" style="27" customWidth="1"/>
    <col min="10737" max="10737" width="7.88671875" style="27" customWidth="1"/>
    <col min="10738" max="10740" width="7.44140625" style="27" customWidth="1"/>
    <col min="10741" max="10741" width="9.109375" style="27"/>
    <col min="10742" max="10742" width="7.44140625" style="27" customWidth="1"/>
    <col min="10743" max="10743" width="7.88671875" style="27" customWidth="1"/>
    <col min="10744" max="10746" width="7.44140625" style="27" customWidth="1"/>
    <col min="10747" max="10747" width="9.109375" style="27"/>
    <col min="10748" max="10748" width="7.44140625" style="27" customWidth="1"/>
    <col min="10749" max="10749" width="7.88671875" style="27" customWidth="1"/>
    <col min="10750" max="10750" width="7.44140625" style="27" customWidth="1"/>
    <col min="10751" max="10986" width="9.109375" style="27"/>
    <col min="10987" max="10987" width="3" style="27" bestFit="1" customWidth="1"/>
    <col min="10988" max="10988" width="18.109375" style="27" customWidth="1"/>
    <col min="10989" max="10990" width="7.44140625" style="27" customWidth="1"/>
    <col min="10991" max="10991" width="9.109375" style="27"/>
    <col min="10992" max="10992" width="7.44140625" style="27" customWidth="1"/>
    <col min="10993" max="10993" width="7.88671875" style="27" customWidth="1"/>
    <col min="10994" max="10996" width="7.44140625" style="27" customWidth="1"/>
    <col min="10997" max="10997" width="9.109375" style="27"/>
    <col min="10998" max="10998" width="7.44140625" style="27" customWidth="1"/>
    <col min="10999" max="10999" width="7.88671875" style="27" customWidth="1"/>
    <col min="11000" max="11002" width="7.44140625" style="27" customWidth="1"/>
    <col min="11003" max="11003" width="9.109375" style="27"/>
    <col min="11004" max="11004" width="7.44140625" style="27" customWidth="1"/>
    <col min="11005" max="11005" width="7.88671875" style="27" customWidth="1"/>
    <col min="11006" max="11006" width="7.44140625" style="27" customWidth="1"/>
    <col min="11007" max="11242" width="9.109375" style="27"/>
    <col min="11243" max="11243" width="3" style="27" bestFit="1" customWidth="1"/>
    <col min="11244" max="11244" width="18.109375" style="27" customWidth="1"/>
    <col min="11245" max="11246" width="7.44140625" style="27" customWidth="1"/>
    <col min="11247" max="11247" width="9.109375" style="27"/>
    <col min="11248" max="11248" width="7.44140625" style="27" customWidth="1"/>
    <col min="11249" max="11249" width="7.88671875" style="27" customWidth="1"/>
    <col min="11250" max="11252" width="7.44140625" style="27" customWidth="1"/>
    <col min="11253" max="11253" width="9.109375" style="27"/>
    <col min="11254" max="11254" width="7.44140625" style="27" customWidth="1"/>
    <col min="11255" max="11255" width="7.88671875" style="27" customWidth="1"/>
    <col min="11256" max="11258" width="7.44140625" style="27" customWidth="1"/>
    <col min="11259" max="11259" width="9.109375" style="27"/>
    <col min="11260" max="11260" width="7.44140625" style="27" customWidth="1"/>
    <col min="11261" max="11261" width="7.88671875" style="27" customWidth="1"/>
    <col min="11262" max="11262" width="7.44140625" style="27" customWidth="1"/>
    <col min="11263" max="11498" width="9.109375" style="27"/>
    <col min="11499" max="11499" width="3" style="27" bestFit="1" customWidth="1"/>
    <col min="11500" max="11500" width="18.109375" style="27" customWidth="1"/>
    <col min="11501" max="11502" width="7.44140625" style="27" customWidth="1"/>
    <col min="11503" max="11503" width="9.109375" style="27"/>
    <col min="11504" max="11504" width="7.44140625" style="27" customWidth="1"/>
    <col min="11505" max="11505" width="7.88671875" style="27" customWidth="1"/>
    <col min="11506" max="11508" width="7.44140625" style="27" customWidth="1"/>
    <col min="11509" max="11509" width="9.109375" style="27"/>
    <col min="11510" max="11510" width="7.44140625" style="27" customWidth="1"/>
    <col min="11511" max="11511" width="7.88671875" style="27" customWidth="1"/>
    <col min="11512" max="11514" width="7.44140625" style="27" customWidth="1"/>
    <col min="11515" max="11515" width="9.109375" style="27"/>
    <col min="11516" max="11516" width="7.44140625" style="27" customWidth="1"/>
    <col min="11517" max="11517" width="7.88671875" style="27" customWidth="1"/>
    <col min="11518" max="11518" width="7.44140625" style="27" customWidth="1"/>
    <col min="11519" max="11754" width="9.109375" style="27"/>
    <col min="11755" max="11755" width="3" style="27" bestFit="1" customWidth="1"/>
    <col min="11756" max="11756" width="18.109375" style="27" customWidth="1"/>
    <col min="11757" max="11758" width="7.44140625" style="27" customWidth="1"/>
    <col min="11759" max="11759" width="9.109375" style="27"/>
    <col min="11760" max="11760" width="7.44140625" style="27" customWidth="1"/>
    <col min="11761" max="11761" width="7.88671875" style="27" customWidth="1"/>
    <col min="11762" max="11764" width="7.44140625" style="27" customWidth="1"/>
    <col min="11765" max="11765" width="9.109375" style="27"/>
    <col min="11766" max="11766" width="7.44140625" style="27" customWidth="1"/>
    <col min="11767" max="11767" width="7.88671875" style="27" customWidth="1"/>
    <col min="11768" max="11770" width="7.44140625" style="27" customWidth="1"/>
    <col min="11771" max="11771" width="9.109375" style="27"/>
    <col min="11772" max="11772" width="7.44140625" style="27" customWidth="1"/>
    <col min="11773" max="11773" width="7.88671875" style="27" customWidth="1"/>
    <col min="11774" max="11774" width="7.44140625" style="27" customWidth="1"/>
    <col min="11775" max="12010" width="9.109375" style="27"/>
    <col min="12011" max="12011" width="3" style="27" bestFit="1" customWidth="1"/>
    <col min="12012" max="12012" width="18.109375" style="27" customWidth="1"/>
    <col min="12013" max="12014" width="7.44140625" style="27" customWidth="1"/>
    <col min="12015" max="12015" width="9.109375" style="27"/>
    <col min="12016" max="12016" width="7.44140625" style="27" customWidth="1"/>
    <col min="12017" max="12017" width="7.88671875" style="27" customWidth="1"/>
    <col min="12018" max="12020" width="7.44140625" style="27" customWidth="1"/>
    <col min="12021" max="12021" width="9.109375" style="27"/>
    <col min="12022" max="12022" width="7.44140625" style="27" customWidth="1"/>
    <col min="12023" max="12023" width="7.88671875" style="27" customWidth="1"/>
    <col min="12024" max="12026" width="7.44140625" style="27" customWidth="1"/>
    <col min="12027" max="12027" width="9.109375" style="27"/>
    <col min="12028" max="12028" width="7.44140625" style="27" customWidth="1"/>
    <col min="12029" max="12029" width="7.88671875" style="27" customWidth="1"/>
    <col min="12030" max="12030" width="7.44140625" style="27" customWidth="1"/>
    <col min="12031" max="12266" width="9.109375" style="27"/>
    <col min="12267" max="12267" width="3" style="27" bestFit="1" customWidth="1"/>
    <col min="12268" max="12268" width="18.109375" style="27" customWidth="1"/>
    <col min="12269" max="12270" width="7.44140625" style="27" customWidth="1"/>
    <col min="12271" max="12271" width="9.109375" style="27"/>
    <col min="12272" max="12272" width="7.44140625" style="27" customWidth="1"/>
    <col min="12273" max="12273" width="7.88671875" style="27" customWidth="1"/>
    <col min="12274" max="12276" width="7.44140625" style="27" customWidth="1"/>
    <col min="12277" max="12277" width="9.109375" style="27"/>
    <col min="12278" max="12278" width="7.44140625" style="27" customWidth="1"/>
    <col min="12279" max="12279" width="7.88671875" style="27" customWidth="1"/>
    <col min="12280" max="12282" width="7.44140625" style="27" customWidth="1"/>
    <col min="12283" max="12283" width="9.109375" style="27"/>
    <col min="12284" max="12284" width="7.44140625" style="27" customWidth="1"/>
    <col min="12285" max="12285" width="7.88671875" style="27" customWidth="1"/>
    <col min="12286" max="12286" width="7.44140625" style="27" customWidth="1"/>
    <col min="12287" max="12522" width="9.109375" style="27"/>
    <col min="12523" max="12523" width="3" style="27" bestFit="1" customWidth="1"/>
    <col min="12524" max="12524" width="18.109375" style="27" customWidth="1"/>
    <col min="12525" max="12526" width="7.44140625" style="27" customWidth="1"/>
    <col min="12527" max="12527" width="9.109375" style="27"/>
    <col min="12528" max="12528" width="7.44140625" style="27" customWidth="1"/>
    <col min="12529" max="12529" width="7.88671875" style="27" customWidth="1"/>
    <col min="12530" max="12532" width="7.44140625" style="27" customWidth="1"/>
    <col min="12533" max="12533" width="9.109375" style="27"/>
    <col min="12534" max="12534" width="7.44140625" style="27" customWidth="1"/>
    <col min="12535" max="12535" width="7.88671875" style="27" customWidth="1"/>
    <col min="12536" max="12538" width="7.44140625" style="27" customWidth="1"/>
    <col min="12539" max="12539" width="9.109375" style="27"/>
    <col min="12540" max="12540" width="7.44140625" style="27" customWidth="1"/>
    <col min="12541" max="12541" width="7.88671875" style="27" customWidth="1"/>
    <col min="12542" max="12542" width="7.44140625" style="27" customWidth="1"/>
    <col min="12543" max="12778" width="9.109375" style="27"/>
    <col min="12779" max="12779" width="3" style="27" bestFit="1" customWidth="1"/>
    <col min="12780" max="12780" width="18.109375" style="27" customWidth="1"/>
    <col min="12781" max="12782" width="7.44140625" style="27" customWidth="1"/>
    <col min="12783" max="12783" width="9.109375" style="27"/>
    <col min="12784" max="12784" width="7.44140625" style="27" customWidth="1"/>
    <col min="12785" max="12785" width="7.88671875" style="27" customWidth="1"/>
    <col min="12786" max="12788" width="7.44140625" style="27" customWidth="1"/>
    <col min="12789" max="12789" width="9.109375" style="27"/>
    <col min="12790" max="12790" width="7.44140625" style="27" customWidth="1"/>
    <col min="12791" max="12791" width="7.88671875" style="27" customWidth="1"/>
    <col min="12792" max="12794" width="7.44140625" style="27" customWidth="1"/>
    <col min="12795" max="12795" width="9.109375" style="27"/>
    <col min="12796" max="12796" width="7.44140625" style="27" customWidth="1"/>
    <col min="12797" max="12797" width="7.88671875" style="27" customWidth="1"/>
    <col min="12798" max="12798" width="7.44140625" style="27" customWidth="1"/>
    <col min="12799" max="13034" width="9.109375" style="27"/>
    <col min="13035" max="13035" width="3" style="27" bestFit="1" customWidth="1"/>
    <col min="13036" max="13036" width="18.109375" style="27" customWidth="1"/>
    <col min="13037" max="13038" width="7.44140625" style="27" customWidth="1"/>
    <col min="13039" max="13039" width="9.109375" style="27"/>
    <col min="13040" max="13040" width="7.44140625" style="27" customWidth="1"/>
    <col min="13041" max="13041" width="7.88671875" style="27" customWidth="1"/>
    <col min="13042" max="13044" width="7.44140625" style="27" customWidth="1"/>
    <col min="13045" max="13045" width="9.109375" style="27"/>
    <col min="13046" max="13046" width="7.44140625" style="27" customWidth="1"/>
    <col min="13047" max="13047" width="7.88671875" style="27" customWidth="1"/>
    <col min="13048" max="13050" width="7.44140625" style="27" customWidth="1"/>
    <col min="13051" max="13051" width="9.109375" style="27"/>
    <col min="13052" max="13052" width="7.44140625" style="27" customWidth="1"/>
    <col min="13053" max="13053" width="7.88671875" style="27" customWidth="1"/>
    <col min="13054" max="13054" width="7.44140625" style="27" customWidth="1"/>
    <col min="13055" max="13290" width="9.109375" style="27"/>
    <col min="13291" max="13291" width="3" style="27" bestFit="1" customWidth="1"/>
    <col min="13292" max="13292" width="18.109375" style="27" customWidth="1"/>
    <col min="13293" max="13294" width="7.44140625" style="27" customWidth="1"/>
    <col min="13295" max="13295" width="9.109375" style="27"/>
    <col min="13296" max="13296" width="7.44140625" style="27" customWidth="1"/>
    <col min="13297" max="13297" width="7.88671875" style="27" customWidth="1"/>
    <col min="13298" max="13300" width="7.44140625" style="27" customWidth="1"/>
    <col min="13301" max="13301" width="9.109375" style="27"/>
    <col min="13302" max="13302" width="7.44140625" style="27" customWidth="1"/>
    <col min="13303" max="13303" width="7.88671875" style="27" customWidth="1"/>
    <col min="13304" max="13306" width="7.44140625" style="27" customWidth="1"/>
    <col min="13307" max="13307" width="9.109375" style="27"/>
    <col min="13308" max="13308" width="7.44140625" style="27" customWidth="1"/>
    <col min="13309" max="13309" width="7.88671875" style="27" customWidth="1"/>
    <col min="13310" max="13310" width="7.44140625" style="27" customWidth="1"/>
    <col min="13311" max="13546" width="9.109375" style="27"/>
    <col min="13547" max="13547" width="3" style="27" bestFit="1" customWidth="1"/>
    <col min="13548" max="13548" width="18.109375" style="27" customWidth="1"/>
    <col min="13549" max="13550" width="7.44140625" style="27" customWidth="1"/>
    <col min="13551" max="13551" width="9.109375" style="27"/>
    <col min="13552" max="13552" width="7.44140625" style="27" customWidth="1"/>
    <col min="13553" max="13553" width="7.88671875" style="27" customWidth="1"/>
    <col min="13554" max="13556" width="7.44140625" style="27" customWidth="1"/>
    <col min="13557" max="13557" width="9.109375" style="27"/>
    <col min="13558" max="13558" width="7.44140625" style="27" customWidth="1"/>
    <col min="13559" max="13559" width="7.88671875" style="27" customWidth="1"/>
    <col min="13560" max="13562" width="7.44140625" style="27" customWidth="1"/>
    <col min="13563" max="13563" width="9.109375" style="27"/>
    <col min="13564" max="13564" width="7.44140625" style="27" customWidth="1"/>
    <col min="13565" max="13565" width="7.88671875" style="27" customWidth="1"/>
    <col min="13566" max="13566" width="7.44140625" style="27" customWidth="1"/>
    <col min="13567" max="13802" width="9.109375" style="27"/>
    <col min="13803" max="13803" width="3" style="27" bestFit="1" customWidth="1"/>
    <col min="13804" max="13804" width="18.109375" style="27" customWidth="1"/>
    <col min="13805" max="13806" width="7.44140625" style="27" customWidth="1"/>
    <col min="13807" max="13807" width="9.109375" style="27"/>
    <col min="13808" max="13808" width="7.44140625" style="27" customWidth="1"/>
    <col min="13809" max="13809" width="7.88671875" style="27" customWidth="1"/>
    <col min="13810" max="13812" width="7.44140625" style="27" customWidth="1"/>
    <col min="13813" max="13813" width="9.109375" style="27"/>
    <col min="13814" max="13814" width="7.44140625" style="27" customWidth="1"/>
    <col min="13815" max="13815" width="7.88671875" style="27" customWidth="1"/>
    <col min="13816" max="13818" width="7.44140625" style="27" customWidth="1"/>
    <col min="13819" max="13819" width="9.109375" style="27"/>
    <col min="13820" max="13820" width="7.44140625" style="27" customWidth="1"/>
    <col min="13821" max="13821" width="7.88671875" style="27" customWidth="1"/>
    <col min="13822" max="13822" width="7.44140625" style="27" customWidth="1"/>
    <col min="13823" max="14058" width="9.109375" style="27"/>
    <col min="14059" max="14059" width="3" style="27" bestFit="1" customWidth="1"/>
    <col min="14060" max="14060" width="18.109375" style="27" customWidth="1"/>
    <col min="14061" max="14062" width="7.44140625" style="27" customWidth="1"/>
    <col min="14063" max="14063" width="9.109375" style="27"/>
    <col min="14064" max="14064" width="7.44140625" style="27" customWidth="1"/>
    <col min="14065" max="14065" width="7.88671875" style="27" customWidth="1"/>
    <col min="14066" max="14068" width="7.44140625" style="27" customWidth="1"/>
    <col min="14069" max="14069" width="9.109375" style="27"/>
    <col min="14070" max="14070" width="7.44140625" style="27" customWidth="1"/>
    <col min="14071" max="14071" width="7.88671875" style="27" customWidth="1"/>
    <col min="14072" max="14074" width="7.44140625" style="27" customWidth="1"/>
    <col min="14075" max="14075" width="9.109375" style="27"/>
    <col min="14076" max="14076" width="7.44140625" style="27" customWidth="1"/>
    <col min="14077" max="14077" width="7.88671875" style="27" customWidth="1"/>
    <col min="14078" max="14078" width="7.44140625" style="27" customWidth="1"/>
    <col min="14079" max="14314" width="9.109375" style="27"/>
    <col min="14315" max="14315" width="3" style="27" bestFit="1" customWidth="1"/>
    <col min="14316" max="14316" width="18.109375" style="27" customWidth="1"/>
    <col min="14317" max="14318" width="7.44140625" style="27" customWidth="1"/>
    <col min="14319" max="14319" width="9.109375" style="27"/>
    <col min="14320" max="14320" width="7.44140625" style="27" customWidth="1"/>
    <col min="14321" max="14321" width="7.88671875" style="27" customWidth="1"/>
    <col min="14322" max="14324" width="7.44140625" style="27" customWidth="1"/>
    <col min="14325" max="14325" width="9.109375" style="27"/>
    <col min="14326" max="14326" width="7.44140625" style="27" customWidth="1"/>
    <col min="14327" max="14327" width="7.88671875" style="27" customWidth="1"/>
    <col min="14328" max="14330" width="7.44140625" style="27" customWidth="1"/>
    <col min="14331" max="14331" width="9.109375" style="27"/>
    <col min="14332" max="14332" width="7.44140625" style="27" customWidth="1"/>
    <col min="14333" max="14333" width="7.88671875" style="27" customWidth="1"/>
    <col min="14334" max="14334" width="7.44140625" style="27" customWidth="1"/>
    <col min="14335" max="14570" width="9.109375" style="27"/>
    <col min="14571" max="14571" width="3" style="27" bestFit="1" customWidth="1"/>
    <col min="14572" max="14572" width="18.109375" style="27" customWidth="1"/>
    <col min="14573" max="14574" width="7.44140625" style="27" customWidth="1"/>
    <col min="14575" max="14575" width="9.109375" style="27"/>
    <col min="14576" max="14576" width="7.44140625" style="27" customWidth="1"/>
    <col min="14577" max="14577" width="7.88671875" style="27" customWidth="1"/>
    <col min="14578" max="14580" width="7.44140625" style="27" customWidth="1"/>
    <col min="14581" max="14581" width="9.109375" style="27"/>
    <col min="14582" max="14582" width="7.44140625" style="27" customWidth="1"/>
    <col min="14583" max="14583" width="7.88671875" style="27" customWidth="1"/>
    <col min="14584" max="14586" width="7.44140625" style="27" customWidth="1"/>
    <col min="14587" max="14587" width="9.109375" style="27"/>
    <col min="14588" max="14588" width="7.44140625" style="27" customWidth="1"/>
    <col min="14589" max="14589" width="7.88671875" style="27" customWidth="1"/>
    <col min="14590" max="14590" width="7.44140625" style="27" customWidth="1"/>
    <col min="14591" max="14826" width="9.109375" style="27"/>
    <col min="14827" max="14827" width="3" style="27" bestFit="1" customWidth="1"/>
    <col min="14828" max="14828" width="18.109375" style="27" customWidth="1"/>
    <col min="14829" max="14830" width="7.44140625" style="27" customWidth="1"/>
    <col min="14831" max="14831" width="9.109375" style="27"/>
    <col min="14832" max="14832" width="7.44140625" style="27" customWidth="1"/>
    <col min="14833" max="14833" width="7.88671875" style="27" customWidth="1"/>
    <col min="14834" max="14836" width="7.44140625" style="27" customWidth="1"/>
    <col min="14837" max="14837" width="9.109375" style="27"/>
    <col min="14838" max="14838" width="7.44140625" style="27" customWidth="1"/>
    <col min="14839" max="14839" width="7.88671875" style="27" customWidth="1"/>
    <col min="14840" max="14842" width="7.44140625" style="27" customWidth="1"/>
    <col min="14843" max="14843" width="9.109375" style="27"/>
    <col min="14844" max="14844" width="7.44140625" style="27" customWidth="1"/>
    <col min="14845" max="14845" width="7.88671875" style="27" customWidth="1"/>
    <col min="14846" max="14846" width="7.44140625" style="27" customWidth="1"/>
    <col min="14847" max="15082" width="9.109375" style="27"/>
    <col min="15083" max="15083" width="3" style="27" bestFit="1" customWidth="1"/>
    <col min="15084" max="15084" width="18.109375" style="27" customWidth="1"/>
    <col min="15085" max="15086" width="7.44140625" style="27" customWidth="1"/>
    <col min="15087" max="15087" width="9.109375" style="27"/>
    <col min="15088" max="15088" width="7.44140625" style="27" customWidth="1"/>
    <col min="15089" max="15089" width="7.88671875" style="27" customWidth="1"/>
    <col min="15090" max="15092" width="7.44140625" style="27" customWidth="1"/>
    <col min="15093" max="15093" width="9.109375" style="27"/>
    <col min="15094" max="15094" width="7.44140625" style="27" customWidth="1"/>
    <col min="15095" max="15095" width="7.88671875" style="27" customWidth="1"/>
    <col min="15096" max="15098" width="7.44140625" style="27" customWidth="1"/>
    <col min="15099" max="15099" width="9.109375" style="27"/>
    <col min="15100" max="15100" width="7.44140625" style="27" customWidth="1"/>
    <col min="15101" max="15101" width="7.88671875" style="27" customWidth="1"/>
    <col min="15102" max="15102" width="7.44140625" style="27" customWidth="1"/>
    <col min="15103" max="15338" width="9.109375" style="27"/>
    <col min="15339" max="15339" width="3" style="27" bestFit="1" customWidth="1"/>
    <col min="15340" max="15340" width="18.109375" style="27" customWidth="1"/>
    <col min="15341" max="15342" width="7.44140625" style="27" customWidth="1"/>
    <col min="15343" max="15343" width="9.109375" style="27"/>
    <col min="15344" max="15344" width="7.44140625" style="27" customWidth="1"/>
    <col min="15345" max="15345" width="7.88671875" style="27" customWidth="1"/>
    <col min="15346" max="15348" width="7.44140625" style="27" customWidth="1"/>
    <col min="15349" max="15349" width="9.109375" style="27"/>
    <col min="15350" max="15350" width="7.44140625" style="27" customWidth="1"/>
    <col min="15351" max="15351" width="7.88671875" style="27" customWidth="1"/>
    <col min="15352" max="15354" width="7.44140625" style="27" customWidth="1"/>
    <col min="15355" max="15355" width="9.109375" style="27"/>
    <col min="15356" max="15356" width="7.44140625" style="27" customWidth="1"/>
    <col min="15357" max="15357" width="7.88671875" style="27" customWidth="1"/>
    <col min="15358" max="15358" width="7.44140625" style="27" customWidth="1"/>
    <col min="15359" max="15594" width="9.109375" style="27"/>
    <col min="15595" max="15595" width="3" style="27" bestFit="1" customWidth="1"/>
    <col min="15596" max="15596" width="18.109375" style="27" customWidth="1"/>
    <col min="15597" max="15598" width="7.44140625" style="27" customWidth="1"/>
    <col min="15599" max="15599" width="9.109375" style="27"/>
    <col min="15600" max="15600" width="7.44140625" style="27" customWidth="1"/>
    <col min="15601" max="15601" width="7.88671875" style="27" customWidth="1"/>
    <col min="15602" max="15604" width="7.44140625" style="27" customWidth="1"/>
    <col min="15605" max="15605" width="9.109375" style="27"/>
    <col min="15606" max="15606" width="7.44140625" style="27" customWidth="1"/>
    <col min="15607" max="15607" width="7.88671875" style="27" customWidth="1"/>
    <col min="15608" max="15610" width="7.44140625" style="27" customWidth="1"/>
    <col min="15611" max="15611" width="9.109375" style="27"/>
    <col min="15612" max="15612" width="7.44140625" style="27" customWidth="1"/>
    <col min="15613" max="15613" width="7.88671875" style="27" customWidth="1"/>
    <col min="15614" max="15614" width="7.44140625" style="27" customWidth="1"/>
    <col min="15615" max="15850" width="9.109375" style="27"/>
    <col min="15851" max="15851" width="3" style="27" bestFit="1" customWidth="1"/>
    <col min="15852" max="15852" width="18.109375" style="27" customWidth="1"/>
    <col min="15853" max="15854" width="7.44140625" style="27" customWidth="1"/>
    <col min="15855" max="15855" width="9.109375" style="27"/>
    <col min="15856" max="15856" width="7.44140625" style="27" customWidth="1"/>
    <col min="15857" max="15857" width="7.88671875" style="27" customWidth="1"/>
    <col min="15858" max="15860" width="7.44140625" style="27" customWidth="1"/>
    <col min="15861" max="15861" width="9.109375" style="27"/>
    <col min="15862" max="15862" width="7.44140625" style="27" customWidth="1"/>
    <col min="15863" max="15863" width="7.88671875" style="27" customWidth="1"/>
    <col min="15864" max="15866" width="7.44140625" style="27" customWidth="1"/>
    <col min="15867" max="15867" width="9.109375" style="27"/>
    <col min="15868" max="15868" width="7.44140625" style="27" customWidth="1"/>
    <col min="15869" max="15869" width="7.88671875" style="27" customWidth="1"/>
    <col min="15870" max="15870" width="7.44140625" style="27" customWidth="1"/>
    <col min="15871" max="16106" width="9.109375" style="27"/>
    <col min="16107" max="16107" width="3" style="27" bestFit="1" customWidth="1"/>
    <col min="16108" max="16108" width="18.109375" style="27" customWidth="1"/>
    <col min="16109" max="16110" width="7.44140625" style="27" customWidth="1"/>
    <col min="16111" max="16111" width="9.109375" style="27"/>
    <col min="16112" max="16112" width="7.44140625" style="27" customWidth="1"/>
    <col min="16113" max="16113" width="7.88671875" style="27" customWidth="1"/>
    <col min="16114" max="16116" width="7.44140625" style="27" customWidth="1"/>
    <col min="16117" max="16117" width="9.109375" style="27"/>
    <col min="16118" max="16118" width="7.44140625" style="27" customWidth="1"/>
    <col min="16119" max="16119" width="7.88671875" style="27" customWidth="1"/>
    <col min="16120" max="16122" width="7.44140625" style="27" customWidth="1"/>
    <col min="16123" max="16123" width="9.109375" style="27"/>
    <col min="16124" max="16124" width="7.44140625" style="27" customWidth="1"/>
    <col min="16125" max="16125" width="7.88671875" style="27" customWidth="1"/>
    <col min="16126" max="16126" width="7.44140625" style="27" customWidth="1"/>
    <col min="16127" max="16384" width="9.109375" style="27"/>
  </cols>
  <sheetData>
    <row r="1" spans="1:19" s="74" customFormat="1" ht="14.25" customHeight="1">
      <c r="A1" s="8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43" t="s">
        <v>61</v>
      </c>
      <c r="S1" s="243"/>
    </row>
    <row r="2" spans="1:19" ht="14.4">
      <c r="A2" s="266" t="s">
        <v>79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77" customFormat="1">
      <c r="A3" s="89" t="s">
        <v>98</v>
      </c>
      <c r="B3" s="7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78" customFormat="1">
      <c r="A4" s="226" t="s">
        <v>5</v>
      </c>
      <c r="B4" s="265" t="s">
        <v>6</v>
      </c>
      <c r="C4" s="265" t="s">
        <v>36</v>
      </c>
      <c r="D4" s="265"/>
      <c r="E4" s="265"/>
      <c r="F4" s="265"/>
      <c r="G4" s="265"/>
      <c r="H4" s="265" t="s">
        <v>37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33"/>
    </row>
    <row r="5" spans="1:19" s="78" customFormat="1" ht="12.75" customHeight="1">
      <c r="A5" s="226"/>
      <c r="B5" s="265"/>
      <c r="C5" s="265"/>
      <c r="D5" s="265"/>
      <c r="E5" s="265"/>
      <c r="F5" s="265"/>
      <c r="G5" s="265"/>
      <c r="H5" s="265" t="s">
        <v>2</v>
      </c>
      <c r="I5" s="265"/>
      <c r="J5" s="265"/>
      <c r="K5" s="265"/>
      <c r="L5" s="265"/>
      <c r="M5" s="265"/>
      <c r="N5" s="265" t="s">
        <v>3</v>
      </c>
      <c r="O5" s="265"/>
      <c r="P5" s="265"/>
      <c r="Q5" s="265"/>
      <c r="R5" s="265"/>
      <c r="S5" s="233"/>
    </row>
    <row r="6" spans="1:19" s="78" customFormat="1" ht="12.75" customHeight="1">
      <c r="A6" s="226"/>
      <c r="B6" s="265"/>
      <c r="C6" s="265"/>
      <c r="D6" s="265"/>
      <c r="E6" s="265"/>
      <c r="F6" s="265"/>
      <c r="G6" s="265"/>
      <c r="H6" s="265" t="s">
        <v>38</v>
      </c>
      <c r="I6" s="265" t="s">
        <v>36</v>
      </c>
      <c r="J6" s="265"/>
      <c r="K6" s="265"/>
      <c r="L6" s="265"/>
      <c r="M6" s="265"/>
      <c r="N6" s="265" t="s">
        <v>38</v>
      </c>
      <c r="O6" s="265" t="s">
        <v>36</v>
      </c>
      <c r="P6" s="265"/>
      <c r="Q6" s="265"/>
      <c r="R6" s="265"/>
      <c r="S6" s="233"/>
    </row>
    <row r="7" spans="1:19" s="78" customFormat="1">
      <c r="A7" s="226"/>
      <c r="B7" s="265"/>
      <c r="C7" s="265" t="s">
        <v>39</v>
      </c>
      <c r="D7" s="265" t="s">
        <v>40</v>
      </c>
      <c r="E7" s="265" t="s">
        <v>41</v>
      </c>
      <c r="F7" s="265"/>
      <c r="G7" s="265"/>
      <c r="H7" s="265"/>
      <c r="I7" s="265" t="s">
        <v>39</v>
      </c>
      <c r="J7" s="265" t="s">
        <v>40</v>
      </c>
      <c r="K7" s="265" t="s">
        <v>41</v>
      </c>
      <c r="L7" s="265"/>
      <c r="M7" s="265"/>
      <c r="N7" s="265"/>
      <c r="O7" s="265" t="s">
        <v>39</v>
      </c>
      <c r="P7" s="265" t="s">
        <v>40</v>
      </c>
      <c r="Q7" s="265" t="s">
        <v>41</v>
      </c>
      <c r="R7" s="265"/>
      <c r="S7" s="233"/>
    </row>
    <row r="8" spans="1:19" s="84" customFormat="1" ht="41.4">
      <c r="A8" s="226"/>
      <c r="B8" s="265"/>
      <c r="C8" s="265"/>
      <c r="D8" s="265"/>
      <c r="E8" s="141" t="s">
        <v>42</v>
      </c>
      <c r="F8" s="141" t="s">
        <v>43</v>
      </c>
      <c r="G8" s="141" t="s">
        <v>35</v>
      </c>
      <c r="H8" s="265"/>
      <c r="I8" s="265"/>
      <c r="J8" s="265"/>
      <c r="K8" s="141" t="s">
        <v>42</v>
      </c>
      <c r="L8" s="141" t="s">
        <v>43</v>
      </c>
      <c r="M8" s="141" t="s">
        <v>35</v>
      </c>
      <c r="N8" s="265"/>
      <c r="O8" s="265"/>
      <c r="P8" s="265"/>
      <c r="Q8" s="141" t="s">
        <v>42</v>
      </c>
      <c r="R8" s="141" t="s">
        <v>43</v>
      </c>
      <c r="S8" s="139" t="s">
        <v>35</v>
      </c>
    </row>
    <row r="9" spans="1:19" s="84" customFormat="1" ht="12.75" customHeight="1">
      <c r="A9" s="81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  <c r="P9" s="127">
        <v>16</v>
      </c>
      <c r="Q9" s="127">
        <v>17</v>
      </c>
      <c r="R9" s="127">
        <v>18</v>
      </c>
      <c r="S9" s="128">
        <v>19</v>
      </c>
    </row>
    <row r="10" spans="1:19" s="34" customFormat="1">
      <c r="A10" s="85"/>
      <c r="B10" s="129" t="s">
        <v>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34" customFormat="1">
      <c r="A11" s="15" t="s">
        <v>6</v>
      </c>
      <c r="B11" s="161">
        <v>19.287129164783099</v>
      </c>
      <c r="C11" s="161">
        <v>16.357367741695601</v>
      </c>
      <c r="D11" s="161">
        <v>19.997164856868999</v>
      </c>
      <c r="E11" s="161">
        <v>20.297909712026399</v>
      </c>
      <c r="F11" s="161">
        <v>19.555721231937</v>
      </c>
      <c r="G11" s="161">
        <v>17.1871529096695</v>
      </c>
      <c r="H11" s="161">
        <v>20.1977141322322</v>
      </c>
      <c r="I11" s="161">
        <v>16.359845389052399</v>
      </c>
      <c r="J11" s="161">
        <v>21.212153306969601</v>
      </c>
      <c r="K11" s="161">
        <v>21.194587296724599</v>
      </c>
      <c r="L11" s="161">
        <v>21.681173953497801</v>
      </c>
      <c r="M11" s="161">
        <v>19.714636122583599</v>
      </c>
      <c r="N11" s="161">
        <v>6.81093553922328</v>
      </c>
      <c r="O11" s="161">
        <v>14.2866060838107</v>
      </c>
      <c r="P11" s="161">
        <v>6.7852262645950399</v>
      </c>
      <c r="Q11" s="161">
        <v>7.1094502645803201</v>
      </c>
      <c r="R11" s="161">
        <v>6.4083106743340297</v>
      </c>
      <c r="S11" s="161">
        <v>6.1812262359808097</v>
      </c>
    </row>
    <row r="12" spans="1:19" s="34" customFormat="1" ht="41.4">
      <c r="A12" s="35" t="s">
        <v>9</v>
      </c>
      <c r="B12" s="103" t="s">
        <v>99</v>
      </c>
      <c r="C12" s="103" t="s">
        <v>99</v>
      </c>
      <c r="D12" s="103" t="s">
        <v>99</v>
      </c>
      <c r="E12" s="103" t="s">
        <v>99</v>
      </c>
      <c r="F12" s="103" t="s">
        <v>99</v>
      </c>
      <c r="G12" s="103" t="s">
        <v>99</v>
      </c>
      <c r="H12" s="103" t="s">
        <v>99</v>
      </c>
      <c r="I12" s="103" t="s">
        <v>99</v>
      </c>
      <c r="J12" s="103" t="s">
        <v>99</v>
      </c>
      <c r="K12" s="103" t="s">
        <v>99</v>
      </c>
      <c r="L12" s="103" t="s">
        <v>99</v>
      </c>
      <c r="M12" s="103" t="s">
        <v>99</v>
      </c>
      <c r="N12" s="103" t="s">
        <v>99</v>
      </c>
      <c r="O12" s="103" t="s">
        <v>99</v>
      </c>
      <c r="P12" s="103" t="s">
        <v>99</v>
      </c>
      <c r="Q12" s="103" t="s">
        <v>99</v>
      </c>
      <c r="R12" s="103" t="s">
        <v>99</v>
      </c>
      <c r="S12" s="103" t="s">
        <v>99</v>
      </c>
    </row>
    <row r="13" spans="1:19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28" customFormat="1">
      <c r="A14" s="37" t="s">
        <v>11</v>
      </c>
      <c r="B14" s="103">
        <v>27.765732922266501</v>
      </c>
      <c r="C14" s="103">
        <v>23.063840919513101</v>
      </c>
      <c r="D14" s="103">
        <v>28.4502255133722</v>
      </c>
      <c r="E14" s="103">
        <v>30.649914108364701</v>
      </c>
      <c r="F14" s="103">
        <v>24.137442226909101</v>
      </c>
      <c r="G14" s="103">
        <v>24.7369527702954</v>
      </c>
      <c r="H14" s="103">
        <v>28.2158376292785</v>
      </c>
      <c r="I14" s="103">
        <v>23.057522936108899</v>
      </c>
      <c r="J14" s="103">
        <v>28.9845173816305</v>
      </c>
      <c r="K14" s="103">
        <v>30.921972162368998</v>
      </c>
      <c r="L14" s="103">
        <v>25.167628138563899</v>
      </c>
      <c r="M14" s="103">
        <v>24.7369527702954</v>
      </c>
      <c r="N14" s="103">
        <v>6.1540971286404798</v>
      </c>
      <c r="O14" s="103">
        <v>47.428286749109802</v>
      </c>
      <c r="P14" s="103">
        <v>6.08734158280937</v>
      </c>
      <c r="Q14" s="103">
        <v>5.6396010119945696</v>
      </c>
      <c r="R14" s="103">
        <v>6.2824723063154497</v>
      </c>
      <c r="S14" s="103" t="s">
        <v>99</v>
      </c>
    </row>
    <row r="15" spans="1:19" s="28" customFormat="1">
      <c r="A15" s="37" t="s">
        <v>12</v>
      </c>
      <c r="B15" s="103">
        <v>23.7429333836829</v>
      </c>
      <c r="C15" s="103">
        <v>25.003155424959601</v>
      </c>
      <c r="D15" s="103">
        <v>23.505944222388901</v>
      </c>
      <c r="E15" s="103">
        <v>25.003853468883801</v>
      </c>
      <c r="F15" s="103">
        <v>19.207860575398701</v>
      </c>
      <c r="G15" s="103">
        <v>13.1042392909479</v>
      </c>
      <c r="H15" s="103">
        <v>24.337257074776701</v>
      </c>
      <c r="I15" s="103">
        <v>25.0019419876032</v>
      </c>
      <c r="J15" s="103">
        <v>24.207215137374501</v>
      </c>
      <c r="K15" s="103">
        <v>25.003853468883801</v>
      </c>
      <c r="L15" s="103">
        <v>21.997888808681299</v>
      </c>
      <c r="M15" s="103">
        <v>13.1042392909479</v>
      </c>
      <c r="N15" s="103">
        <v>6.1597833728893399</v>
      </c>
      <c r="O15" s="103">
        <v>56.530998833560098</v>
      </c>
      <c r="P15" s="103">
        <v>6.1503963984318597</v>
      </c>
      <c r="Q15" s="103" t="s">
        <v>99</v>
      </c>
      <c r="R15" s="103">
        <v>6.1503963984318597</v>
      </c>
      <c r="S15" s="103" t="s">
        <v>99</v>
      </c>
    </row>
    <row r="16" spans="1:19" s="28" customFormat="1">
      <c r="A16" s="37" t="s">
        <v>13</v>
      </c>
      <c r="B16" s="103">
        <v>25.498616803385602</v>
      </c>
      <c r="C16" s="103">
        <v>22.497121708487299</v>
      </c>
      <c r="D16" s="103">
        <v>26.147213107753998</v>
      </c>
      <c r="E16" s="103">
        <v>26.006847064138601</v>
      </c>
      <c r="F16" s="103">
        <v>26.852296922092702</v>
      </c>
      <c r="G16" s="103">
        <v>25.9649894725857</v>
      </c>
      <c r="H16" s="103">
        <v>26.644221449254701</v>
      </c>
      <c r="I16" s="103">
        <v>22.4896382480505</v>
      </c>
      <c r="J16" s="103">
        <v>27.609061268359699</v>
      </c>
      <c r="K16" s="103">
        <v>27.634809988264902</v>
      </c>
      <c r="L16" s="103">
        <v>27.618366860696099</v>
      </c>
      <c r="M16" s="103">
        <v>25.9649894725857</v>
      </c>
      <c r="N16" s="103">
        <v>6.7036950312740897</v>
      </c>
      <c r="O16" s="103">
        <v>46.998654484005399</v>
      </c>
      <c r="P16" s="103">
        <v>6.6656050964957201</v>
      </c>
      <c r="Q16" s="103">
        <v>6.5876138529093398</v>
      </c>
      <c r="R16" s="103">
        <v>7.4476722957389896</v>
      </c>
      <c r="S16" s="103" t="s">
        <v>99</v>
      </c>
    </row>
    <row r="17" spans="1:19" s="28" customFormat="1">
      <c r="A17" s="37" t="s">
        <v>14</v>
      </c>
      <c r="B17" s="103">
        <v>34.582732344951999</v>
      </c>
      <c r="C17" s="103">
        <v>39.934859436982698</v>
      </c>
      <c r="D17" s="103">
        <v>33.763407435833699</v>
      </c>
      <c r="E17" s="103">
        <v>35.652627587739097</v>
      </c>
      <c r="F17" s="103">
        <v>19.7347367782743</v>
      </c>
      <c r="G17" s="103">
        <v>11.531539034637101</v>
      </c>
      <c r="H17" s="103">
        <v>34.579302384628299</v>
      </c>
      <c r="I17" s="103">
        <v>39.914984912663201</v>
      </c>
      <c r="J17" s="103">
        <v>33.763407435833699</v>
      </c>
      <c r="K17" s="103">
        <v>35.652627587739097</v>
      </c>
      <c r="L17" s="103">
        <v>19.7347367782743</v>
      </c>
      <c r="M17" s="103">
        <v>11.531539034637101</v>
      </c>
      <c r="N17" s="103">
        <v>57.7041080358035</v>
      </c>
      <c r="O17" s="103">
        <v>57.7041080358035</v>
      </c>
      <c r="P17" s="103" t="s">
        <v>99</v>
      </c>
      <c r="Q17" s="103" t="s">
        <v>99</v>
      </c>
      <c r="R17" s="103" t="s">
        <v>99</v>
      </c>
      <c r="S17" s="103" t="s">
        <v>99</v>
      </c>
    </row>
    <row r="18" spans="1:19" s="28" customFormat="1">
      <c r="A18" s="37" t="s">
        <v>15</v>
      </c>
      <c r="B18" s="103">
        <v>27.500838159065601</v>
      </c>
      <c r="C18" s="103">
        <v>21.299984955875001</v>
      </c>
      <c r="D18" s="103">
        <v>29.434813763973899</v>
      </c>
      <c r="E18" s="103">
        <v>32.399893064053998</v>
      </c>
      <c r="F18" s="103">
        <v>22.702022636391</v>
      </c>
      <c r="G18" s="103">
        <v>22.1441707596695</v>
      </c>
      <c r="H18" s="103">
        <v>27.502034953974601</v>
      </c>
      <c r="I18" s="103">
        <v>21.2954594311751</v>
      </c>
      <c r="J18" s="103">
        <v>29.437697075594699</v>
      </c>
      <c r="K18" s="103">
        <v>32.399893064053998</v>
      </c>
      <c r="L18" s="103">
        <v>22.709936101423501</v>
      </c>
      <c r="M18" s="103">
        <v>22.1441707596695</v>
      </c>
      <c r="N18" s="103">
        <v>18.244642534129099</v>
      </c>
      <c r="O18" s="103">
        <v>48.241414179928697</v>
      </c>
      <c r="P18" s="103">
        <v>4.8402000000000003</v>
      </c>
      <c r="Q18" s="103" t="s">
        <v>99</v>
      </c>
      <c r="R18" s="103"/>
      <c r="S18" s="103" t="s">
        <v>99</v>
      </c>
    </row>
    <row r="19" spans="1:19" s="28" customFormat="1">
      <c r="A19" s="37" t="s">
        <v>16</v>
      </c>
      <c r="B19" s="103">
        <v>28.4313485383216</v>
      </c>
      <c r="C19" s="103">
        <v>22.745537796543001</v>
      </c>
      <c r="D19" s="103">
        <v>29.531085289060201</v>
      </c>
      <c r="E19" s="103">
        <v>35.9859465323661</v>
      </c>
      <c r="F19" s="103">
        <v>20.189184300232402</v>
      </c>
      <c r="G19" s="103">
        <v>11.110594173239001</v>
      </c>
      <c r="H19" s="103">
        <v>30.041882552562001</v>
      </c>
      <c r="I19" s="103">
        <v>22.829157187266102</v>
      </c>
      <c r="J19" s="103">
        <v>31.546989569770901</v>
      </c>
      <c r="K19" s="103">
        <v>36.397845794841899</v>
      </c>
      <c r="L19" s="103">
        <v>25.2892341041135</v>
      </c>
      <c r="M19" s="103">
        <v>11.167849211515801</v>
      </c>
      <c r="N19" s="103">
        <v>6.0649940725162796</v>
      </c>
      <c r="O19" s="103">
        <v>9.5460479144210204</v>
      </c>
      <c r="P19" s="103">
        <v>6.0113042530555498</v>
      </c>
      <c r="Q19" s="103">
        <v>7.2000210975501098</v>
      </c>
      <c r="R19" s="103">
        <v>5.8866629727270299</v>
      </c>
      <c r="S19" s="103">
        <v>2.4</v>
      </c>
    </row>
    <row r="20" spans="1:19" s="28" customFormat="1">
      <c r="A20" s="37" t="s">
        <v>17</v>
      </c>
      <c r="B20" s="103">
        <v>24.995899590169302</v>
      </c>
      <c r="C20" s="103">
        <v>30.610862446124301</v>
      </c>
      <c r="D20" s="103">
        <v>24.314383777727201</v>
      </c>
      <c r="E20" s="103">
        <v>25.5272615726788</v>
      </c>
      <c r="F20" s="103">
        <v>18.696997112609299</v>
      </c>
      <c r="G20" s="103">
        <v>25.8702366685051</v>
      </c>
      <c r="H20" s="103">
        <v>26.936672616050501</v>
      </c>
      <c r="I20" s="103">
        <v>30.5943411429725</v>
      </c>
      <c r="J20" s="103">
        <v>26.441772841718901</v>
      </c>
      <c r="K20" s="103">
        <v>27.689735624690499</v>
      </c>
      <c r="L20" s="103">
        <v>20.592450318509101</v>
      </c>
      <c r="M20" s="103">
        <v>25.8702366685051</v>
      </c>
      <c r="N20" s="103">
        <v>6.0470805242488499</v>
      </c>
      <c r="O20" s="103">
        <v>44.255444383910003</v>
      </c>
      <c r="P20" s="103">
        <v>5.9931713467460499</v>
      </c>
      <c r="Q20" s="103">
        <v>5.9934185242304201</v>
      </c>
      <c r="R20" s="103">
        <v>5.9923062255944801</v>
      </c>
      <c r="S20" s="103" t="s">
        <v>99</v>
      </c>
    </row>
    <row r="21" spans="1:19" s="28" customFormat="1">
      <c r="A21" s="37" t="s">
        <v>18</v>
      </c>
      <c r="B21" s="103">
        <v>27.365285718179202</v>
      </c>
      <c r="C21" s="103">
        <v>21.1035079055405</v>
      </c>
      <c r="D21" s="103">
        <v>28.612703713153699</v>
      </c>
      <c r="E21" s="103">
        <v>31.301790485669599</v>
      </c>
      <c r="F21" s="103">
        <v>21.796440011683899</v>
      </c>
      <c r="G21" s="103">
        <v>16.3699405179865</v>
      </c>
      <c r="H21" s="103">
        <v>29.682563184251698</v>
      </c>
      <c r="I21" s="103">
        <v>21.102374015342502</v>
      </c>
      <c r="J21" s="103">
        <v>31.641743200137402</v>
      </c>
      <c r="K21" s="103">
        <v>34.689397239079199</v>
      </c>
      <c r="L21" s="103">
        <v>24.162754479108798</v>
      </c>
      <c r="M21" s="103">
        <v>16.3699405179865</v>
      </c>
      <c r="N21" s="103">
        <v>7.97599122377546</v>
      </c>
      <c r="O21" s="103">
        <v>23.7211081466398</v>
      </c>
      <c r="P21" s="103">
        <v>7.96537549106311</v>
      </c>
      <c r="Q21" s="103">
        <v>7.06899346639812</v>
      </c>
      <c r="R21" s="103">
        <v>10.152733947098101</v>
      </c>
      <c r="S21" s="103" t="s">
        <v>99</v>
      </c>
    </row>
    <row r="22" spans="1:19" s="28" customFormat="1">
      <c r="A22" s="37" t="s">
        <v>19</v>
      </c>
      <c r="B22" s="103">
        <v>16.065776447181044</v>
      </c>
      <c r="C22" s="103">
        <v>14.018916069225238</v>
      </c>
      <c r="D22" s="103">
        <v>16.638376771338166</v>
      </c>
      <c r="E22" s="103">
        <v>16.411046721058945</v>
      </c>
      <c r="F22" s="103">
        <v>17.7507362110412</v>
      </c>
      <c r="G22" s="103">
        <v>16.656269372114828</v>
      </c>
      <c r="H22" s="103">
        <v>16.699445115602277</v>
      </c>
      <c r="I22" s="103">
        <v>14.023039667713155</v>
      </c>
      <c r="J22" s="103">
        <v>17.512916727873257</v>
      </c>
      <c r="K22" s="103">
        <v>16.952353544879649</v>
      </c>
      <c r="L22" s="103">
        <v>19.791617910559605</v>
      </c>
      <c r="M22" s="103">
        <v>19.488880710476394</v>
      </c>
      <c r="N22" s="103">
        <v>6.7210849241906176</v>
      </c>
      <c r="O22" s="103">
        <v>11.044331117635807</v>
      </c>
      <c r="P22" s="103">
        <v>6.7003849674755402</v>
      </c>
      <c r="Q22" s="103">
        <v>7.1555995392134601</v>
      </c>
      <c r="R22" s="103">
        <v>6.1559391515669697</v>
      </c>
      <c r="S22" s="103">
        <v>6.2413615386493699</v>
      </c>
    </row>
    <row r="23" spans="1:19" s="28" customFormat="1">
      <c r="A23" s="20" t="s">
        <v>20</v>
      </c>
      <c r="B23" s="103">
        <v>26.711991749789998</v>
      </c>
      <c r="C23" s="103">
        <v>21.810301285053001</v>
      </c>
      <c r="D23" s="103">
        <v>27.823503424360698</v>
      </c>
      <c r="E23" s="103">
        <v>29.3628758313736</v>
      </c>
      <c r="F23" s="103">
        <v>23.588789585803699</v>
      </c>
      <c r="G23" s="103">
        <v>30.608187682382599</v>
      </c>
      <c r="H23" s="103">
        <v>27.643013630593799</v>
      </c>
      <c r="I23" s="103">
        <v>21.809327324257598</v>
      </c>
      <c r="J23" s="103">
        <v>29.0503690612546</v>
      </c>
      <c r="K23" s="103">
        <v>31.280674702254402</v>
      </c>
      <c r="L23" s="103">
        <v>23.588789585803699</v>
      </c>
      <c r="M23" s="103">
        <v>30.608187682382599</v>
      </c>
      <c r="N23" s="103">
        <v>8.6604201676285193</v>
      </c>
      <c r="O23" s="103">
        <v>31.002813686644799</v>
      </c>
      <c r="P23" s="103">
        <v>8.6514959889851806</v>
      </c>
      <c r="Q23" s="103">
        <v>8.6514959889851806</v>
      </c>
      <c r="R23" s="103" t="s">
        <v>99</v>
      </c>
      <c r="S23" s="103" t="s">
        <v>99</v>
      </c>
    </row>
    <row r="24" spans="1:19" s="28" customFormat="1">
      <c r="A24" s="20" t="s">
        <v>21</v>
      </c>
      <c r="B24" s="103">
        <v>33.0999909903204</v>
      </c>
      <c r="C24" s="103">
        <v>11.6347578516379</v>
      </c>
      <c r="D24" s="103">
        <v>37.212211538877597</v>
      </c>
      <c r="E24" s="103">
        <v>38.079401070537401</v>
      </c>
      <c r="F24" s="103">
        <v>7.2108417207990598</v>
      </c>
      <c r="G24" s="103">
        <v>14.124323354715701</v>
      </c>
      <c r="H24" s="103">
        <v>33.0999909903204</v>
      </c>
      <c r="I24" s="103">
        <v>11.6347578516379</v>
      </c>
      <c r="J24" s="103">
        <v>37.212211538877597</v>
      </c>
      <c r="K24" s="103">
        <v>38.079401070537401</v>
      </c>
      <c r="L24" s="103">
        <v>7.2108417207990598</v>
      </c>
      <c r="M24" s="103">
        <v>14.124323354715701</v>
      </c>
      <c r="N24" s="103" t="s">
        <v>99</v>
      </c>
      <c r="O24" s="103" t="s">
        <v>99</v>
      </c>
      <c r="P24" s="103" t="s">
        <v>99</v>
      </c>
      <c r="Q24" s="103" t="s">
        <v>99</v>
      </c>
      <c r="R24" s="103" t="s">
        <v>99</v>
      </c>
      <c r="S24" s="103" t="s">
        <v>99</v>
      </c>
    </row>
    <row r="25" spans="1:19" s="28" customFormat="1">
      <c r="A25" s="20" t="s">
        <v>22</v>
      </c>
      <c r="B25" s="103">
        <v>22.711732989481</v>
      </c>
      <c r="C25" s="103">
        <v>22.373503991840298</v>
      </c>
      <c r="D25" s="103">
        <v>22.774358644842</v>
      </c>
      <c r="E25" s="103">
        <v>24.386891212690902</v>
      </c>
      <c r="F25" s="103">
        <v>19.2057036886813</v>
      </c>
      <c r="G25" s="103">
        <v>17.621920544043501</v>
      </c>
      <c r="H25" s="103">
        <v>26.793898618036</v>
      </c>
      <c r="I25" s="103">
        <v>22.3718234794202</v>
      </c>
      <c r="J25" s="103">
        <v>27.8725136485054</v>
      </c>
      <c r="K25" s="103">
        <v>28.4732161345236</v>
      </c>
      <c r="L25" s="103">
        <v>26.743640565797101</v>
      </c>
      <c r="M25" s="103">
        <v>20.046082741386599</v>
      </c>
      <c r="N25" s="103">
        <v>6.7191922661971599</v>
      </c>
      <c r="O25" s="103">
        <v>37.639219104970003</v>
      </c>
      <c r="P25" s="103">
        <v>6.7165772324866797</v>
      </c>
      <c r="Q25" s="103">
        <v>6.5674646608245704</v>
      </c>
      <c r="R25" s="103">
        <v>6.9372239358451502</v>
      </c>
      <c r="S25" s="103">
        <v>5.5044264999473498</v>
      </c>
    </row>
    <row r="26" spans="1:19" s="28" customFormat="1">
      <c r="A26" s="20" t="s">
        <v>23</v>
      </c>
      <c r="B26" s="103">
        <v>28.568772024573001</v>
      </c>
      <c r="C26" s="103">
        <v>22.195111325796798</v>
      </c>
      <c r="D26" s="103">
        <v>29.871903083241101</v>
      </c>
      <c r="E26" s="103">
        <v>31.741509382787001</v>
      </c>
      <c r="F26" s="103">
        <v>24.8388498458892</v>
      </c>
      <c r="G26" s="103">
        <v>24.5959867664643</v>
      </c>
      <c r="H26" s="103">
        <v>29.742558164916002</v>
      </c>
      <c r="I26" s="103">
        <v>22.1929203866042</v>
      </c>
      <c r="J26" s="103">
        <v>31.435300056329801</v>
      </c>
      <c r="K26" s="103">
        <v>33.772252391298998</v>
      </c>
      <c r="L26" s="103">
        <v>24.8388498458892</v>
      </c>
      <c r="M26" s="103">
        <v>33.645604414375498</v>
      </c>
      <c r="N26" s="103">
        <v>13.929431300775301</v>
      </c>
      <c r="O26" s="103">
        <v>24.1060856777369</v>
      </c>
      <c r="P26" s="103">
        <v>13.9027099243325</v>
      </c>
      <c r="Q26" s="103">
        <v>15.1114716739516</v>
      </c>
      <c r="R26" s="103" t="s">
        <v>99</v>
      </c>
      <c r="S26" s="103">
        <v>4</v>
      </c>
    </row>
    <row r="27" spans="1:19" s="28" customFormat="1">
      <c r="A27" s="37" t="s">
        <v>24</v>
      </c>
      <c r="B27" s="103">
        <v>24.0276820552407</v>
      </c>
      <c r="C27" s="103">
        <v>22.416616579866002</v>
      </c>
      <c r="D27" s="103">
        <v>24.369206474403398</v>
      </c>
      <c r="E27" s="103">
        <v>24.898615009387498</v>
      </c>
      <c r="F27" s="103">
        <v>21.9355390588352</v>
      </c>
      <c r="G27" s="103">
        <v>20.422947203378399</v>
      </c>
      <c r="H27" s="103">
        <v>25.732047729073098</v>
      </c>
      <c r="I27" s="103">
        <v>22.3963910711167</v>
      </c>
      <c r="J27" s="103">
        <v>26.5275447531168</v>
      </c>
      <c r="K27" s="103">
        <v>27.576398364533699</v>
      </c>
      <c r="L27" s="103">
        <v>22.1820589850748</v>
      </c>
      <c r="M27" s="103">
        <v>20.422947203378399</v>
      </c>
      <c r="N27" s="103">
        <v>7.4092968654507603</v>
      </c>
      <c r="O27" s="103">
        <v>36.017001805407801</v>
      </c>
      <c r="P27" s="103">
        <v>7.3291957005755402</v>
      </c>
      <c r="Q27" s="103">
        <v>7.3479631332791904</v>
      </c>
      <c r="R27" s="103">
        <v>6.4355536667882802</v>
      </c>
      <c r="S27" s="103" t="s">
        <v>99</v>
      </c>
    </row>
    <row r="28" spans="1:19" s="28" customFormat="1">
      <c r="A28" s="37" t="s">
        <v>25</v>
      </c>
      <c r="B28" s="103">
        <v>27.020684110993201</v>
      </c>
      <c r="C28" s="103">
        <v>23.7655951607574</v>
      </c>
      <c r="D28" s="103">
        <v>27.507335089135498</v>
      </c>
      <c r="E28" s="103">
        <v>28.918805964449099</v>
      </c>
      <c r="F28" s="103">
        <v>23.742295307695901</v>
      </c>
      <c r="G28" s="103">
        <v>24.080341870224999</v>
      </c>
      <c r="H28" s="103">
        <v>27.0724976250686</v>
      </c>
      <c r="I28" s="103">
        <v>23.758498716405001</v>
      </c>
      <c r="J28" s="103">
        <v>27.5693536012453</v>
      </c>
      <c r="K28" s="103">
        <v>29.010349436747902</v>
      </c>
      <c r="L28" s="103">
        <v>23.742295307695901</v>
      </c>
      <c r="M28" s="103">
        <v>24.080341870224999</v>
      </c>
      <c r="N28" s="103">
        <v>7.9243077004880904</v>
      </c>
      <c r="O28" s="103">
        <v>51.119252164612497</v>
      </c>
      <c r="P28" s="103">
        <v>7.3790240534862201</v>
      </c>
      <c r="Q28" s="103">
        <v>7.3790240534862201</v>
      </c>
      <c r="R28" s="103" t="s">
        <v>99</v>
      </c>
      <c r="S28" s="103" t="s">
        <v>99</v>
      </c>
    </row>
    <row r="29" spans="1:19" s="28" customFormat="1">
      <c r="A29" s="20" t="s">
        <v>26</v>
      </c>
      <c r="B29" s="103">
        <v>31.206831406326899</v>
      </c>
      <c r="C29" s="103">
        <v>29.093984708699001</v>
      </c>
      <c r="D29" s="103">
        <v>31.4182421757912</v>
      </c>
      <c r="E29" s="103">
        <v>36.2231668111068</v>
      </c>
      <c r="F29" s="103">
        <v>22.1832807144946</v>
      </c>
      <c r="G29" s="103">
        <v>12.817449397820599</v>
      </c>
      <c r="H29" s="103">
        <v>31.953319682061199</v>
      </c>
      <c r="I29" s="103">
        <v>29.071960417504499</v>
      </c>
      <c r="J29" s="103">
        <v>32.252026276617201</v>
      </c>
      <c r="K29" s="103">
        <v>36.480434313705999</v>
      </c>
      <c r="L29" s="103">
        <v>23.7238486690194</v>
      </c>
      <c r="M29" s="103">
        <v>12.817449397820599</v>
      </c>
      <c r="N29" s="103">
        <v>9.0724101753447108</v>
      </c>
      <c r="O29" s="103">
        <v>50.856878555875603</v>
      </c>
      <c r="P29" s="103">
        <v>8.9543020162026501</v>
      </c>
      <c r="Q29" s="103">
        <v>6.4165453350811301</v>
      </c>
      <c r="R29" s="103">
        <v>9.4502705260842603</v>
      </c>
      <c r="S29" s="103" t="s">
        <v>99</v>
      </c>
    </row>
    <row r="30" spans="1:19" s="28" customFormat="1">
      <c r="A30" s="20" t="s">
        <v>27</v>
      </c>
      <c r="B30" s="103">
        <v>28.692620272971599</v>
      </c>
      <c r="C30" s="103">
        <v>27.3674946808244</v>
      </c>
      <c r="D30" s="103">
        <v>28.8143971545508</v>
      </c>
      <c r="E30" s="103">
        <v>30.976545608081899</v>
      </c>
      <c r="F30" s="103">
        <v>22.533807910849699</v>
      </c>
      <c r="G30" s="103">
        <v>24.226218827301</v>
      </c>
      <c r="H30" s="103">
        <v>29.842591210209399</v>
      </c>
      <c r="I30" s="103">
        <v>27.355954593405698</v>
      </c>
      <c r="J30" s="103">
        <v>30.084127086177201</v>
      </c>
      <c r="K30" s="103">
        <v>32.890198855605</v>
      </c>
      <c r="L30" s="103">
        <v>22.559008296928699</v>
      </c>
      <c r="M30" s="103">
        <v>24.226218827301</v>
      </c>
      <c r="N30" s="103">
        <v>6.7510199993859104</v>
      </c>
      <c r="O30" s="103">
        <v>52.301748792481</v>
      </c>
      <c r="P30" s="103">
        <v>6.7153798945076097</v>
      </c>
      <c r="Q30" s="103">
        <v>6.6980000000000004</v>
      </c>
      <c r="R30" s="103">
        <v>8.9049999999999994</v>
      </c>
      <c r="S30" s="103" t="s">
        <v>99</v>
      </c>
    </row>
    <row r="31" spans="1:19" s="28" customFormat="1">
      <c r="A31" s="20" t="s">
        <v>28</v>
      </c>
      <c r="B31" s="103">
        <v>23.6623060544071</v>
      </c>
      <c r="C31" s="103">
        <v>21.464021945243498</v>
      </c>
      <c r="D31" s="103">
        <v>23.911043225349701</v>
      </c>
      <c r="E31" s="103">
        <v>26.0097004902414</v>
      </c>
      <c r="F31" s="103">
        <v>21.067046767223498</v>
      </c>
      <c r="G31" s="103">
        <v>18.1643428838304</v>
      </c>
      <c r="H31" s="103">
        <v>23.900047724644601</v>
      </c>
      <c r="I31" s="103">
        <v>21.455601046507098</v>
      </c>
      <c r="J31" s="103">
        <v>24.181005816775599</v>
      </c>
      <c r="K31" s="103">
        <v>26.131929838062401</v>
      </c>
      <c r="L31" s="103">
        <v>21.500542175976001</v>
      </c>
      <c r="M31" s="103">
        <v>18.1643428838304</v>
      </c>
      <c r="N31" s="103">
        <v>7.2259977174891299</v>
      </c>
      <c r="O31" s="103">
        <v>49.759178059933397</v>
      </c>
      <c r="P31" s="103">
        <v>7.1355899258920799</v>
      </c>
      <c r="Q31" s="103">
        <v>6.3483590328264503</v>
      </c>
      <c r="R31" s="103">
        <v>7.3683956023648003</v>
      </c>
      <c r="S31" s="103" t="s">
        <v>99</v>
      </c>
    </row>
    <row r="32" spans="1:19" s="28" customFormat="1">
      <c r="A32" s="20" t="s">
        <v>29</v>
      </c>
      <c r="B32" s="103">
        <v>23.219981407621798</v>
      </c>
      <c r="C32" s="103">
        <v>19.9471776054577</v>
      </c>
      <c r="D32" s="103">
        <v>23.672670622656501</v>
      </c>
      <c r="E32" s="103">
        <v>24.500685511215899</v>
      </c>
      <c r="F32" s="103">
        <v>20.950565751153601</v>
      </c>
      <c r="G32" s="103">
        <v>25.5736240117383</v>
      </c>
      <c r="H32" s="103">
        <v>24.023088500834699</v>
      </c>
      <c r="I32" s="103">
        <v>19.930264941775899</v>
      </c>
      <c r="J32" s="103">
        <v>24.6212434793275</v>
      </c>
      <c r="K32" s="103">
        <v>25.816752405324099</v>
      </c>
      <c r="L32" s="103">
        <v>21.0121331081214</v>
      </c>
      <c r="M32" s="103">
        <v>25.5736240117383</v>
      </c>
      <c r="N32" s="103">
        <v>7.1174281663145997</v>
      </c>
      <c r="O32" s="103">
        <v>56.030062532461002</v>
      </c>
      <c r="P32" s="103">
        <v>7.0587435703979802</v>
      </c>
      <c r="Q32" s="103">
        <v>7.07422936932777</v>
      </c>
      <c r="R32" s="103">
        <v>6.2225805678910104</v>
      </c>
      <c r="S32" s="103" t="s">
        <v>99</v>
      </c>
    </row>
    <row r="33" spans="1:19" s="28" customFormat="1">
      <c r="A33" s="20" t="s">
        <v>30</v>
      </c>
      <c r="B33" s="103">
        <v>35.981390589765397</v>
      </c>
      <c r="C33" s="103">
        <v>43.612382447889303</v>
      </c>
      <c r="D33" s="103">
        <v>35.652229432047498</v>
      </c>
      <c r="E33" s="103">
        <v>36.965792575724201</v>
      </c>
      <c r="F33" s="103">
        <v>19.684514010290901</v>
      </c>
      <c r="G33" s="103">
        <v>18.900607994271201</v>
      </c>
      <c r="H33" s="103">
        <v>36.061943809636098</v>
      </c>
      <c r="I33" s="103">
        <v>43.605831420090297</v>
      </c>
      <c r="J33" s="103">
        <v>35.741365184397701</v>
      </c>
      <c r="K33" s="103">
        <v>36.965792575724201</v>
      </c>
      <c r="L33" s="103">
        <v>19.684514010290901</v>
      </c>
      <c r="M33" s="103">
        <v>21.410937805857898</v>
      </c>
      <c r="N33" s="103">
        <v>10.809461152878299</v>
      </c>
      <c r="O33" s="103">
        <v>43.983004539480703</v>
      </c>
      <c r="P33" s="103">
        <v>1.17</v>
      </c>
      <c r="Q33" s="103" t="s">
        <v>99</v>
      </c>
      <c r="R33" s="103" t="s">
        <v>99</v>
      </c>
      <c r="S33" s="103">
        <v>1.17</v>
      </c>
    </row>
    <row r="34" spans="1:19" s="28" customFormat="1">
      <c r="A34" s="20" t="s">
        <v>31</v>
      </c>
      <c r="B34" s="103">
        <v>23.505215115787799</v>
      </c>
      <c r="C34" s="103">
        <v>22.492606144435701</v>
      </c>
      <c r="D34" s="103">
        <v>23.618658537920801</v>
      </c>
      <c r="E34" s="103">
        <v>29.3237860526601</v>
      </c>
      <c r="F34" s="103">
        <v>15.3415493032764</v>
      </c>
      <c r="G34" s="103">
        <v>14.349017097963401</v>
      </c>
      <c r="H34" s="103">
        <v>26.676748288608199</v>
      </c>
      <c r="I34" s="103">
        <v>22.488080536540799</v>
      </c>
      <c r="J34" s="103">
        <v>27.240856797269</v>
      </c>
      <c r="K34" s="103">
        <v>29.7327311105037</v>
      </c>
      <c r="L34" s="103">
        <v>21.720821319943099</v>
      </c>
      <c r="M34" s="103">
        <v>18.249804828688902</v>
      </c>
      <c r="N34" s="103">
        <v>5.7184861855333704</v>
      </c>
      <c r="O34" s="103">
        <v>52.905078843607399</v>
      </c>
      <c r="P34" s="103">
        <v>5.7138117525465297</v>
      </c>
      <c r="Q34" s="103">
        <v>6.0336322815906103</v>
      </c>
      <c r="R34" s="103">
        <v>5.75675527809641</v>
      </c>
      <c r="S34" s="103">
        <v>4.8099999999999996</v>
      </c>
    </row>
    <row r="35" spans="1:19" s="28" customFormat="1">
      <c r="A35" s="20" t="s">
        <v>32</v>
      </c>
      <c r="B35" s="103">
        <v>27.371280458240399</v>
      </c>
      <c r="C35" s="103">
        <v>23.050546591325801</v>
      </c>
      <c r="D35" s="103">
        <v>28.1382073717709</v>
      </c>
      <c r="E35" s="103">
        <v>31.387101521877899</v>
      </c>
      <c r="F35" s="103">
        <v>21.610972591614999</v>
      </c>
      <c r="G35" s="103">
        <v>23.861321799488</v>
      </c>
      <c r="H35" s="103">
        <v>29.016278400287199</v>
      </c>
      <c r="I35" s="103">
        <v>23.0730007939605</v>
      </c>
      <c r="J35" s="103">
        <v>30.1646985689686</v>
      </c>
      <c r="K35" s="103">
        <v>34.495336808382</v>
      </c>
      <c r="L35" s="103">
        <v>22.2331275183701</v>
      </c>
      <c r="M35" s="103">
        <v>23.861321799488</v>
      </c>
      <c r="N35" s="103">
        <v>5.9597514566099603</v>
      </c>
      <c r="O35" s="103">
        <v>13.6073491876824</v>
      </c>
      <c r="P35" s="103">
        <v>5.9212285827752504</v>
      </c>
      <c r="Q35" s="103">
        <v>5.9084061567456398</v>
      </c>
      <c r="R35" s="103">
        <v>5.9992872129007901</v>
      </c>
      <c r="S35" s="103" t="s">
        <v>99</v>
      </c>
    </row>
    <row r="36" spans="1:19" s="28" customFormat="1">
      <c r="A36" s="20" t="s">
        <v>33</v>
      </c>
      <c r="B36" s="103">
        <v>31.2076684027857</v>
      </c>
      <c r="C36" s="103">
        <v>25.9171307236827</v>
      </c>
      <c r="D36" s="103">
        <v>31.934073898752398</v>
      </c>
      <c r="E36" s="103">
        <v>35.492756987327901</v>
      </c>
      <c r="F36" s="103">
        <v>24.301728636187399</v>
      </c>
      <c r="G36" s="103">
        <v>16.3435878999348</v>
      </c>
      <c r="H36" s="103">
        <v>31.220369036058798</v>
      </c>
      <c r="I36" s="103">
        <v>25.834576916275498</v>
      </c>
      <c r="J36" s="103">
        <v>31.9587121444414</v>
      </c>
      <c r="K36" s="103">
        <v>35.492756987327901</v>
      </c>
      <c r="L36" s="103">
        <v>24.369866553995301</v>
      </c>
      <c r="M36" s="103">
        <v>16.3435878999348</v>
      </c>
      <c r="N36" s="103">
        <v>19.367012735766998</v>
      </c>
      <c r="O36" s="103">
        <v>59.848327625204703</v>
      </c>
      <c r="P36" s="103">
        <v>4.13</v>
      </c>
      <c r="Q36" s="103" t="s">
        <v>99</v>
      </c>
      <c r="R36" s="103">
        <v>4.13</v>
      </c>
      <c r="S36" s="103" t="s">
        <v>99</v>
      </c>
    </row>
    <row r="37" spans="1:19" s="87" customFormat="1" ht="15" customHeight="1">
      <c r="A37" s="21" t="s">
        <v>34</v>
      </c>
      <c r="B37" s="160">
        <v>27.227804266767301</v>
      </c>
      <c r="C37" s="160">
        <v>23.072962522993599</v>
      </c>
      <c r="D37" s="160">
        <v>27.933726787207899</v>
      </c>
      <c r="E37" s="160">
        <v>32.665779488258799</v>
      </c>
      <c r="F37" s="160">
        <v>21.350663341329799</v>
      </c>
      <c r="G37" s="160">
        <v>17.163076858656002</v>
      </c>
      <c r="H37" s="160">
        <v>28.194216251372499</v>
      </c>
      <c r="I37" s="160">
        <v>23.0681096714791</v>
      </c>
      <c r="J37" s="160">
        <v>29.114333882387999</v>
      </c>
      <c r="K37" s="160">
        <v>33.638000467873603</v>
      </c>
      <c r="L37" s="160">
        <v>22.7595520457233</v>
      </c>
      <c r="M37" s="160">
        <v>17.163076858656002</v>
      </c>
      <c r="N37" s="160">
        <v>7.1578389969234903</v>
      </c>
      <c r="O37" s="160">
        <v>40.9763742493679</v>
      </c>
      <c r="P37" s="160">
        <v>7.1288434293179099</v>
      </c>
      <c r="Q37" s="160">
        <v>7.2761751876721297</v>
      </c>
      <c r="R37" s="160">
        <v>7.0257382786570099</v>
      </c>
      <c r="S37" s="160" t="s">
        <v>99</v>
      </c>
    </row>
    <row r="38" spans="1:19" s="87" customFormat="1" ht="20.25" customHeight="1">
      <c r="A38" s="264" t="s">
        <v>96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</row>
    <row r="39" spans="1:19" s="87" customFormat="1" ht="37.5" customHeight="1">
      <c r="A39" s="264" t="s">
        <v>88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</row>
    <row r="40" spans="1:19">
      <c r="A40" s="8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</sheetData>
  <mergeCells count="23">
    <mergeCell ref="R1:S1"/>
    <mergeCell ref="A2:S2"/>
    <mergeCell ref="A4:A8"/>
    <mergeCell ref="B4:B8"/>
    <mergeCell ref="C4:G6"/>
    <mergeCell ref="H4:S4"/>
    <mergeCell ref="H5:M5"/>
    <mergeCell ref="N5:S5"/>
    <mergeCell ref="H6:H8"/>
    <mergeCell ref="I6:M6"/>
    <mergeCell ref="Q7:S7"/>
    <mergeCell ref="A38:S38"/>
    <mergeCell ref="A39:S39"/>
    <mergeCell ref="N6:N8"/>
    <mergeCell ref="O6:S6"/>
    <mergeCell ref="C7:C8"/>
    <mergeCell ref="D7:D8"/>
    <mergeCell ref="E7:G7"/>
    <mergeCell ref="I7:I8"/>
    <mergeCell ref="J7:J8"/>
    <mergeCell ref="K7:M7"/>
    <mergeCell ref="O7:O8"/>
    <mergeCell ref="P7:P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39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9" customWidth="1"/>
    <col min="2" max="3" width="7.44140625" style="27" customWidth="1"/>
    <col min="4" max="4" width="9.109375" style="27"/>
    <col min="5" max="5" width="7.44140625" style="27" customWidth="1"/>
    <col min="6" max="6" width="7.88671875" style="27" customWidth="1"/>
    <col min="7" max="9" width="7.44140625" style="27" customWidth="1"/>
    <col min="10" max="10" width="9.109375" style="27"/>
    <col min="11" max="11" width="7.44140625" style="27" customWidth="1"/>
    <col min="12" max="12" width="7.88671875" style="27" customWidth="1"/>
    <col min="13" max="15" width="7.44140625" style="27" customWidth="1"/>
    <col min="16" max="16" width="9.109375" style="27"/>
    <col min="17" max="17" width="7.44140625" style="27" customWidth="1"/>
    <col min="18" max="18" width="7.88671875" style="27" customWidth="1"/>
    <col min="19" max="19" width="7.44140625" style="27" customWidth="1"/>
    <col min="20" max="234" width="9.109375" style="27"/>
    <col min="235" max="235" width="3" style="27" bestFit="1" customWidth="1"/>
    <col min="236" max="236" width="18.109375" style="27" customWidth="1"/>
    <col min="237" max="238" width="7.44140625" style="27" customWidth="1"/>
    <col min="239" max="239" width="9.109375" style="27"/>
    <col min="240" max="240" width="7.44140625" style="27" customWidth="1"/>
    <col min="241" max="241" width="7.88671875" style="27" customWidth="1"/>
    <col min="242" max="244" width="7.44140625" style="27" customWidth="1"/>
    <col min="245" max="245" width="9.109375" style="27"/>
    <col min="246" max="246" width="7.44140625" style="27" customWidth="1"/>
    <col min="247" max="247" width="7.88671875" style="27" customWidth="1"/>
    <col min="248" max="250" width="7.44140625" style="27" customWidth="1"/>
    <col min="251" max="251" width="9.109375" style="27"/>
    <col min="252" max="252" width="7.44140625" style="27" customWidth="1"/>
    <col min="253" max="253" width="7.88671875" style="27" customWidth="1"/>
    <col min="254" max="254" width="7.44140625" style="27" customWidth="1"/>
    <col min="255" max="490" width="9.109375" style="27"/>
    <col min="491" max="491" width="3" style="27" bestFit="1" customWidth="1"/>
    <col min="492" max="492" width="18.109375" style="27" customWidth="1"/>
    <col min="493" max="494" width="7.44140625" style="27" customWidth="1"/>
    <col min="495" max="495" width="9.109375" style="27"/>
    <col min="496" max="496" width="7.44140625" style="27" customWidth="1"/>
    <col min="497" max="497" width="7.88671875" style="27" customWidth="1"/>
    <col min="498" max="500" width="7.44140625" style="27" customWidth="1"/>
    <col min="501" max="501" width="9.109375" style="27"/>
    <col min="502" max="502" width="7.44140625" style="27" customWidth="1"/>
    <col min="503" max="503" width="7.88671875" style="27" customWidth="1"/>
    <col min="504" max="506" width="7.44140625" style="27" customWidth="1"/>
    <col min="507" max="507" width="9.109375" style="27"/>
    <col min="508" max="508" width="7.44140625" style="27" customWidth="1"/>
    <col min="509" max="509" width="7.88671875" style="27" customWidth="1"/>
    <col min="510" max="510" width="7.44140625" style="27" customWidth="1"/>
    <col min="511" max="746" width="9.109375" style="27"/>
    <col min="747" max="747" width="3" style="27" bestFit="1" customWidth="1"/>
    <col min="748" max="748" width="18.109375" style="27" customWidth="1"/>
    <col min="749" max="750" width="7.44140625" style="27" customWidth="1"/>
    <col min="751" max="751" width="9.109375" style="27"/>
    <col min="752" max="752" width="7.44140625" style="27" customWidth="1"/>
    <col min="753" max="753" width="7.88671875" style="27" customWidth="1"/>
    <col min="754" max="756" width="7.44140625" style="27" customWidth="1"/>
    <col min="757" max="757" width="9.109375" style="27"/>
    <col min="758" max="758" width="7.44140625" style="27" customWidth="1"/>
    <col min="759" max="759" width="7.88671875" style="27" customWidth="1"/>
    <col min="760" max="762" width="7.44140625" style="27" customWidth="1"/>
    <col min="763" max="763" width="9.109375" style="27"/>
    <col min="764" max="764" width="7.44140625" style="27" customWidth="1"/>
    <col min="765" max="765" width="7.88671875" style="27" customWidth="1"/>
    <col min="766" max="766" width="7.44140625" style="27" customWidth="1"/>
    <col min="767" max="1002" width="9.109375" style="27"/>
    <col min="1003" max="1003" width="3" style="27" bestFit="1" customWidth="1"/>
    <col min="1004" max="1004" width="18.109375" style="27" customWidth="1"/>
    <col min="1005" max="1006" width="7.44140625" style="27" customWidth="1"/>
    <col min="1007" max="1007" width="9.109375" style="27"/>
    <col min="1008" max="1008" width="7.44140625" style="27" customWidth="1"/>
    <col min="1009" max="1009" width="7.88671875" style="27" customWidth="1"/>
    <col min="1010" max="1012" width="7.44140625" style="27" customWidth="1"/>
    <col min="1013" max="1013" width="9.109375" style="27"/>
    <col min="1014" max="1014" width="7.44140625" style="27" customWidth="1"/>
    <col min="1015" max="1015" width="7.88671875" style="27" customWidth="1"/>
    <col min="1016" max="1018" width="7.44140625" style="27" customWidth="1"/>
    <col min="1019" max="1019" width="9.109375" style="27"/>
    <col min="1020" max="1020" width="7.44140625" style="27" customWidth="1"/>
    <col min="1021" max="1021" width="7.88671875" style="27" customWidth="1"/>
    <col min="1022" max="1022" width="7.44140625" style="27" customWidth="1"/>
    <col min="1023" max="1258" width="9.109375" style="27"/>
    <col min="1259" max="1259" width="3" style="27" bestFit="1" customWidth="1"/>
    <col min="1260" max="1260" width="18.109375" style="27" customWidth="1"/>
    <col min="1261" max="1262" width="7.44140625" style="27" customWidth="1"/>
    <col min="1263" max="1263" width="9.109375" style="27"/>
    <col min="1264" max="1264" width="7.44140625" style="27" customWidth="1"/>
    <col min="1265" max="1265" width="7.88671875" style="27" customWidth="1"/>
    <col min="1266" max="1268" width="7.44140625" style="27" customWidth="1"/>
    <col min="1269" max="1269" width="9.109375" style="27"/>
    <col min="1270" max="1270" width="7.44140625" style="27" customWidth="1"/>
    <col min="1271" max="1271" width="7.88671875" style="27" customWidth="1"/>
    <col min="1272" max="1274" width="7.44140625" style="27" customWidth="1"/>
    <col min="1275" max="1275" width="9.109375" style="27"/>
    <col min="1276" max="1276" width="7.44140625" style="27" customWidth="1"/>
    <col min="1277" max="1277" width="7.88671875" style="27" customWidth="1"/>
    <col min="1278" max="1278" width="7.44140625" style="27" customWidth="1"/>
    <col min="1279" max="1514" width="9.109375" style="27"/>
    <col min="1515" max="1515" width="3" style="27" bestFit="1" customWidth="1"/>
    <col min="1516" max="1516" width="18.109375" style="27" customWidth="1"/>
    <col min="1517" max="1518" width="7.44140625" style="27" customWidth="1"/>
    <col min="1519" max="1519" width="9.109375" style="27"/>
    <col min="1520" max="1520" width="7.44140625" style="27" customWidth="1"/>
    <col min="1521" max="1521" width="7.88671875" style="27" customWidth="1"/>
    <col min="1522" max="1524" width="7.44140625" style="27" customWidth="1"/>
    <col min="1525" max="1525" width="9.109375" style="27"/>
    <col min="1526" max="1526" width="7.44140625" style="27" customWidth="1"/>
    <col min="1527" max="1527" width="7.88671875" style="27" customWidth="1"/>
    <col min="1528" max="1530" width="7.44140625" style="27" customWidth="1"/>
    <col min="1531" max="1531" width="9.109375" style="27"/>
    <col min="1532" max="1532" width="7.44140625" style="27" customWidth="1"/>
    <col min="1533" max="1533" width="7.88671875" style="27" customWidth="1"/>
    <col min="1534" max="1534" width="7.44140625" style="27" customWidth="1"/>
    <col min="1535" max="1770" width="9.109375" style="27"/>
    <col min="1771" max="1771" width="3" style="27" bestFit="1" customWidth="1"/>
    <col min="1772" max="1772" width="18.109375" style="27" customWidth="1"/>
    <col min="1773" max="1774" width="7.44140625" style="27" customWidth="1"/>
    <col min="1775" max="1775" width="9.109375" style="27"/>
    <col min="1776" max="1776" width="7.44140625" style="27" customWidth="1"/>
    <col min="1777" max="1777" width="7.88671875" style="27" customWidth="1"/>
    <col min="1778" max="1780" width="7.44140625" style="27" customWidth="1"/>
    <col min="1781" max="1781" width="9.109375" style="27"/>
    <col min="1782" max="1782" width="7.44140625" style="27" customWidth="1"/>
    <col min="1783" max="1783" width="7.88671875" style="27" customWidth="1"/>
    <col min="1784" max="1786" width="7.44140625" style="27" customWidth="1"/>
    <col min="1787" max="1787" width="9.109375" style="27"/>
    <col min="1788" max="1788" width="7.44140625" style="27" customWidth="1"/>
    <col min="1789" max="1789" width="7.88671875" style="27" customWidth="1"/>
    <col min="1790" max="1790" width="7.44140625" style="27" customWidth="1"/>
    <col min="1791" max="2026" width="9.109375" style="27"/>
    <col min="2027" max="2027" width="3" style="27" bestFit="1" customWidth="1"/>
    <col min="2028" max="2028" width="18.109375" style="27" customWidth="1"/>
    <col min="2029" max="2030" width="7.44140625" style="27" customWidth="1"/>
    <col min="2031" max="2031" width="9.109375" style="27"/>
    <col min="2032" max="2032" width="7.44140625" style="27" customWidth="1"/>
    <col min="2033" max="2033" width="7.88671875" style="27" customWidth="1"/>
    <col min="2034" max="2036" width="7.44140625" style="27" customWidth="1"/>
    <col min="2037" max="2037" width="9.109375" style="27"/>
    <col min="2038" max="2038" width="7.44140625" style="27" customWidth="1"/>
    <col min="2039" max="2039" width="7.88671875" style="27" customWidth="1"/>
    <col min="2040" max="2042" width="7.44140625" style="27" customWidth="1"/>
    <col min="2043" max="2043" width="9.109375" style="27"/>
    <col min="2044" max="2044" width="7.44140625" style="27" customWidth="1"/>
    <col min="2045" max="2045" width="7.88671875" style="27" customWidth="1"/>
    <col min="2046" max="2046" width="7.44140625" style="27" customWidth="1"/>
    <col min="2047" max="2282" width="9.109375" style="27"/>
    <col min="2283" max="2283" width="3" style="27" bestFit="1" customWidth="1"/>
    <col min="2284" max="2284" width="18.109375" style="27" customWidth="1"/>
    <col min="2285" max="2286" width="7.44140625" style="27" customWidth="1"/>
    <col min="2287" max="2287" width="9.109375" style="27"/>
    <col min="2288" max="2288" width="7.44140625" style="27" customWidth="1"/>
    <col min="2289" max="2289" width="7.88671875" style="27" customWidth="1"/>
    <col min="2290" max="2292" width="7.44140625" style="27" customWidth="1"/>
    <col min="2293" max="2293" width="9.109375" style="27"/>
    <col min="2294" max="2294" width="7.44140625" style="27" customWidth="1"/>
    <col min="2295" max="2295" width="7.88671875" style="27" customWidth="1"/>
    <col min="2296" max="2298" width="7.44140625" style="27" customWidth="1"/>
    <col min="2299" max="2299" width="9.109375" style="27"/>
    <col min="2300" max="2300" width="7.44140625" style="27" customWidth="1"/>
    <col min="2301" max="2301" width="7.88671875" style="27" customWidth="1"/>
    <col min="2302" max="2302" width="7.44140625" style="27" customWidth="1"/>
    <col min="2303" max="2538" width="9.109375" style="27"/>
    <col min="2539" max="2539" width="3" style="27" bestFit="1" customWidth="1"/>
    <col min="2540" max="2540" width="18.109375" style="27" customWidth="1"/>
    <col min="2541" max="2542" width="7.44140625" style="27" customWidth="1"/>
    <col min="2543" max="2543" width="9.109375" style="27"/>
    <col min="2544" max="2544" width="7.44140625" style="27" customWidth="1"/>
    <col min="2545" max="2545" width="7.88671875" style="27" customWidth="1"/>
    <col min="2546" max="2548" width="7.44140625" style="27" customWidth="1"/>
    <col min="2549" max="2549" width="9.109375" style="27"/>
    <col min="2550" max="2550" width="7.44140625" style="27" customWidth="1"/>
    <col min="2551" max="2551" width="7.88671875" style="27" customWidth="1"/>
    <col min="2552" max="2554" width="7.44140625" style="27" customWidth="1"/>
    <col min="2555" max="2555" width="9.109375" style="27"/>
    <col min="2556" max="2556" width="7.44140625" style="27" customWidth="1"/>
    <col min="2557" max="2557" width="7.88671875" style="27" customWidth="1"/>
    <col min="2558" max="2558" width="7.44140625" style="27" customWidth="1"/>
    <col min="2559" max="2794" width="9.109375" style="27"/>
    <col min="2795" max="2795" width="3" style="27" bestFit="1" customWidth="1"/>
    <col min="2796" max="2796" width="18.109375" style="27" customWidth="1"/>
    <col min="2797" max="2798" width="7.44140625" style="27" customWidth="1"/>
    <col min="2799" max="2799" width="9.109375" style="27"/>
    <col min="2800" max="2800" width="7.44140625" style="27" customWidth="1"/>
    <col min="2801" max="2801" width="7.88671875" style="27" customWidth="1"/>
    <col min="2802" max="2804" width="7.44140625" style="27" customWidth="1"/>
    <col min="2805" max="2805" width="9.109375" style="27"/>
    <col min="2806" max="2806" width="7.44140625" style="27" customWidth="1"/>
    <col min="2807" max="2807" width="7.88671875" style="27" customWidth="1"/>
    <col min="2808" max="2810" width="7.44140625" style="27" customWidth="1"/>
    <col min="2811" max="2811" width="9.109375" style="27"/>
    <col min="2812" max="2812" width="7.44140625" style="27" customWidth="1"/>
    <col min="2813" max="2813" width="7.88671875" style="27" customWidth="1"/>
    <col min="2814" max="2814" width="7.44140625" style="27" customWidth="1"/>
    <col min="2815" max="3050" width="9.109375" style="27"/>
    <col min="3051" max="3051" width="3" style="27" bestFit="1" customWidth="1"/>
    <col min="3052" max="3052" width="18.109375" style="27" customWidth="1"/>
    <col min="3053" max="3054" width="7.44140625" style="27" customWidth="1"/>
    <col min="3055" max="3055" width="9.109375" style="27"/>
    <col min="3056" max="3056" width="7.44140625" style="27" customWidth="1"/>
    <col min="3057" max="3057" width="7.88671875" style="27" customWidth="1"/>
    <col min="3058" max="3060" width="7.44140625" style="27" customWidth="1"/>
    <col min="3061" max="3061" width="9.109375" style="27"/>
    <col min="3062" max="3062" width="7.44140625" style="27" customWidth="1"/>
    <col min="3063" max="3063" width="7.88671875" style="27" customWidth="1"/>
    <col min="3064" max="3066" width="7.44140625" style="27" customWidth="1"/>
    <col min="3067" max="3067" width="9.109375" style="27"/>
    <col min="3068" max="3068" width="7.44140625" style="27" customWidth="1"/>
    <col min="3069" max="3069" width="7.88671875" style="27" customWidth="1"/>
    <col min="3070" max="3070" width="7.44140625" style="27" customWidth="1"/>
    <col min="3071" max="3306" width="9.109375" style="27"/>
    <col min="3307" max="3307" width="3" style="27" bestFit="1" customWidth="1"/>
    <col min="3308" max="3308" width="18.109375" style="27" customWidth="1"/>
    <col min="3309" max="3310" width="7.44140625" style="27" customWidth="1"/>
    <col min="3311" max="3311" width="9.109375" style="27"/>
    <col min="3312" max="3312" width="7.44140625" style="27" customWidth="1"/>
    <col min="3313" max="3313" width="7.88671875" style="27" customWidth="1"/>
    <col min="3314" max="3316" width="7.44140625" style="27" customWidth="1"/>
    <col min="3317" max="3317" width="9.109375" style="27"/>
    <col min="3318" max="3318" width="7.44140625" style="27" customWidth="1"/>
    <col min="3319" max="3319" width="7.88671875" style="27" customWidth="1"/>
    <col min="3320" max="3322" width="7.44140625" style="27" customWidth="1"/>
    <col min="3323" max="3323" width="9.109375" style="27"/>
    <col min="3324" max="3324" width="7.44140625" style="27" customWidth="1"/>
    <col min="3325" max="3325" width="7.88671875" style="27" customWidth="1"/>
    <col min="3326" max="3326" width="7.44140625" style="27" customWidth="1"/>
    <col min="3327" max="3562" width="9.109375" style="27"/>
    <col min="3563" max="3563" width="3" style="27" bestFit="1" customWidth="1"/>
    <col min="3564" max="3564" width="18.109375" style="27" customWidth="1"/>
    <col min="3565" max="3566" width="7.44140625" style="27" customWidth="1"/>
    <col min="3567" max="3567" width="9.109375" style="27"/>
    <col min="3568" max="3568" width="7.44140625" style="27" customWidth="1"/>
    <col min="3569" max="3569" width="7.88671875" style="27" customWidth="1"/>
    <col min="3570" max="3572" width="7.44140625" style="27" customWidth="1"/>
    <col min="3573" max="3573" width="9.109375" style="27"/>
    <col min="3574" max="3574" width="7.44140625" style="27" customWidth="1"/>
    <col min="3575" max="3575" width="7.88671875" style="27" customWidth="1"/>
    <col min="3576" max="3578" width="7.44140625" style="27" customWidth="1"/>
    <col min="3579" max="3579" width="9.109375" style="27"/>
    <col min="3580" max="3580" width="7.44140625" style="27" customWidth="1"/>
    <col min="3581" max="3581" width="7.88671875" style="27" customWidth="1"/>
    <col min="3582" max="3582" width="7.44140625" style="27" customWidth="1"/>
    <col min="3583" max="3818" width="9.109375" style="27"/>
    <col min="3819" max="3819" width="3" style="27" bestFit="1" customWidth="1"/>
    <col min="3820" max="3820" width="18.109375" style="27" customWidth="1"/>
    <col min="3821" max="3822" width="7.44140625" style="27" customWidth="1"/>
    <col min="3823" max="3823" width="9.109375" style="27"/>
    <col min="3824" max="3824" width="7.44140625" style="27" customWidth="1"/>
    <col min="3825" max="3825" width="7.88671875" style="27" customWidth="1"/>
    <col min="3826" max="3828" width="7.44140625" style="27" customWidth="1"/>
    <col min="3829" max="3829" width="9.109375" style="27"/>
    <col min="3830" max="3830" width="7.44140625" style="27" customWidth="1"/>
    <col min="3831" max="3831" width="7.88671875" style="27" customWidth="1"/>
    <col min="3832" max="3834" width="7.44140625" style="27" customWidth="1"/>
    <col min="3835" max="3835" width="9.109375" style="27"/>
    <col min="3836" max="3836" width="7.44140625" style="27" customWidth="1"/>
    <col min="3837" max="3837" width="7.88671875" style="27" customWidth="1"/>
    <col min="3838" max="3838" width="7.44140625" style="27" customWidth="1"/>
    <col min="3839" max="4074" width="9.109375" style="27"/>
    <col min="4075" max="4075" width="3" style="27" bestFit="1" customWidth="1"/>
    <col min="4076" max="4076" width="18.109375" style="27" customWidth="1"/>
    <col min="4077" max="4078" width="7.44140625" style="27" customWidth="1"/>
    <col min="4079" max="4079" width="9.109375" style="27"/>
    <col min="4080" max="4080" width="7.44140625" style="27" customWidth="1"/>
    <col min="4081" max="4081" width="7.88671875" style="27" customWidth="1"/>
    <col min="4082" max="4084" width="7.44140625" style="27" customWidth="1"/>
    <col min="4085" max="4085" width="9.109375" style="27"/>
    <col min="4086" max="4086" width="7.44140625" style="27" customWidth="1"/>
    <col min="4087" max="4087" width="7.88671875" style="27" customWidth="1"/>
    <col min="4088" max="4090" width="7.44140625" style="27" customWidth="1"/>
    <col min="4091" max="4091" width="9.109375" style="27"/>
    <col min="4092" max="4092" width="7.44140625" style="27" customWidth="1"/>
    <col min="4093" max="4093" width="7.88671875" style="27" customWidth="1"/>
    <col min="4094" max="4094" width="7.44140625" style="27" customWidth="1"/>
    <col min="4095" max="4330" width="9.109375" style="27"/>
    <col min="4331" max="4331" width="3" style="27" bestFit="1" customWidth="1"/>
    <col min="4332" max="4332" width="18.109375" style="27" customWidth="1"/>
    <col min="4333" max="4334" width="7.44140625" style="27" customWidth="1"/>
    <col min="4335" max="4335" width="9.109375" style="27"/>
    <col min="4336" max="4336" width="7.44140625" style="27" customWidth="1"/>
    <col min="4337" max="4337" width="7.88671875" style="27" customWidth="1"/>
    <col min="4338" max="4340" width="7.44140625" style="27" customWidth="1"/>
    <col min="4341" max="4341" width="9.109375" style="27"/>
    <col min="4342" max="4342" width="7.44140625" style="27" customWidth="1"/>
    <col min="4343" max="4343" width="7.88671875" style="27" customWidth="1"/>
    <col min="4344" max="4346" width="7.44140625" style="27" customWidth="1"/>
    <col min="4347" max="4347" width="9.109375" style="27"/>
    <col min="4348" max="4348" width="7.44140625" style="27" customWidth="1"/>
    <col min="4349" max="4349" width="7.88671875" style="27" customWidth="1"/>
    <col min="4350" max="4350" width="7.44140625" style="27" customWidth="1"/>
    <col min="4351" max="4586" width="9.109375" style="27"/>
    <col min="4587" max="4587" width="3" style="27" bestFit="1" customWidth="1"/>
    <col min="4588" max="4588" width="18.109375" style="27" customWidth="1"/>
    <col min="4589" max="4590" width="7.44140625" style="27" customWidth="1"/>
    <col min="4591" max="4591" width="9.109375" style="27"/>
    <col min="4592" max="4592" width="7.44140625" style="27" customWidth="1"/>
    <col min="4593" max="4593" width="7.88671875" style="27" customWidth="1"/>
    <col min="4594" max="4596" width="7.44140625" style="27" customWidth="1"/>
    <col min="4597" max="4597" width="9.109375" style="27"/>
    <col min="4598" max="4598" width="7.44140625" style="27" customWidth="1"/>
    <col min="4599" max="4599" width="7.88671875" style="27" customWidth="1"/>
    <col min="4600" max="4602" width="7.44140625" style="27" customWidth="1"/>
    <col min="4603" max="4603" width="9.109375" style="27"/>
    <col min="4604" max="4604" width="7.44140625" style="27" customWidth="1"/>
    <col min="4605" max="4605" width="7.88671875" style="27" customWidth="1"/>
    <col min="4606" max="4606" width="7.44140625" style="27" customWidth="1"/>
    <col min="4607" max="4842" width="9.109375" style="27"/>
    <col min="4843" max="4843" width="3" style="27" bestFit="1" customWidth="1"/>
    <col min="4844" max="4844" width="18.109375" style="27" customWidth="1"/>
    <col min="4845" max="4846" width="7.44140625" style="27" customWidth="1"/>
    <col min="4847" max="4847" width="9.109375" style="27"/>
    <col min="4848" max="4848" width="7.44140625" style="27" customWidth="1"/>
    <col min="4849" max="4849" width="7.88671875" style="27" customWidth="1"/>
    <col min="4850" max="4852" width="7.44140625" style="27" customWidth="1"/>
    <col min="4853" max="4853" width="9.109375" style="27"/>
    <col min="4854" max="4854" width="7.44140625" style="27" customWidth="1"/>
    <col min="4855" max="4855" width="7.88671875" style="27" customWidth="1"/>
    <col min="4856" max="4858" width="7.44140625" style="27" customWidth="1"/>
    <col min="4859" max="4859" width="9.109375" style="27"/>
    <col min="4860" max="4860" width="7.44140625" style="27" customWidth="1"/>
    <col min="4861" max="4861" width="7.88671875" style="27" customWidth="1"/>
    <col min="4862" max="4862" width="7.44140625" style="27" customWidth="1"/>
    <col min="4863" max="5098" width="9.109375" style="27"/>
    <col min="5099" max="5099" width="3" style="27" bestFit="1" customWidth="1"/>
    <col min="5100" max="5100" width="18.109375" style="27" customWidth="1"/>
    <col min="5101" max="5102" width="7.44140625" style="27" customWidth="1"/>
    <col min="5103" max="5103" width="9.109375" style="27"/>
    <col min="5104" max="5104" width="7.44140625" style="27" customWidth="1"/>
    <col min="5105" max="5105" width="7.88671875" style="27" customWidth="1"/>
    <col min="5106" max="5108" width="7.44140625" style="27" customWidth="1"/>
    <col min="5109" max="5109" width="9.109375" style="27"/>
    <col min="5110" max="5110" width="7.44140625" style="27" customWidth="1"/>
    <col min="5111" max="5111" width="7.88671875" style="27" customWidth="1"/>
    <col min="5112" max="5114" width="7.44140625" style="27" customWidth="1"/>
    <col min="5115" max="5115" width="9.109375" style="27"/>
    <col min="5116" max="5116" width="7.44140625" style="27" customWidth="1"/>
    <col min="5117" max="5117" width="7.88671875" style="27" customWidth="1"/>
    <col min="5118" max="5118" width="7.44140625" style="27" customWidth="1"/>
    <col min="5119" max="5354" width="9.109375" style="27"/>
    <col min="5355" max="5355" width="3" style="27" bestFit="1" customWidth="1"/>
    <col min="5356" max="5356" width="18.109375" style="27" customWidth="1"/>
    <col min="5357" max="5358" width="7.44140625" style="27" customWidth="1"/>
    <col min="5359" max="5359" width="9.109375" style="27"/>
    <col min="5360" max="5360" width="7.44140625" style="27" customWidth="1"/>
    <col min="5361" max="5361" width="7.88671875" style="27" customWidth="1"/>
    <col min="5362" max="5364" width="7.44140625" style="27" customWidth="1"/>
    <col min="5365" max="5365" width="9.109375" style="27"/>
    <col min="5366" max="5366" width="7.44140625" style="27" customWidth="1"/>
    <col min="5367" max="5367" width="7.88671875" style="27" customWidth="1"/>
    <col min="5368" max="5370" width="7.44140625" style="27" customWidth="1"/>
    <col min="5371" max="5371" width="9.109375" style="27"/>
    <col min="5372" max="5372" width="7.44140625" style="27" customWidth="1"/>
    <col min="5373" max="5373" width="7.88671875" style="27" customWidth="1"/>
    <col min="5374" max="5374" width="7.44140625" style="27" customWidth="1"/>
    <col min="5375" max="5610" width="9.109375" style="27"/>
    <col min="5611" max="5611" width="3" style="27" bestFit="1" customWidth="1"/>
    <col min="5612" max="5612" width="18.109375" style="27" customWidth="1"/>
    <col min="5613" max="5614" width="7.44140625" style="27" customWidth="1"/>
    <col min="5615" max="5615" width="9.109375" style="27"/>
    <col min="5616" max="5616" width="7.44140625" style="27" customWidth="1"/>
    <col min="5617" max="5617" width="7.88671875" style="27" customWidth="1"/>
    <col min="5618" max="5620" width="7.44140625" style="27" customWidth="1"/>
    <col min="5621" max="5621" width="9.109375" style="27"/>
    <col min="5622" max="5622" width="7.44140625" style="27" customWidth="1"/>
    <col min="5623" max="5623" width="7.88671875" style="27" customWidth="1"/>
    <col min="5624" max="5626" width="7.44140625" style="27" customWidth="1"/>
    <col min="5627" max="5627" width="9.109375" style="27"/>
    <col min="5628" max="5628" width="7.44140625" style="27" customWidth="1"/>
    <col min="5629" max="5629" width="7.88671875" style="27" customWidth="1"/>
    <col min="5630" max="5630" width="7.44140625" style="27" customWidth="1"/>
    <col min="5631" max="5866" width="9.109375" style="27"/>
    <col min="5867" max="5867" width="3" style="27" bestFit="1" customWidth="1"/>
    <col min="5868" max="5868" width="18.109375" style="27" customWidth="1"/>
    <col min="5869" max="5870" width="7.44140625" style="27" customWidth="1"/>
    <col min="5871" max="5871" width="9.109375" style="27"/>
    <col min="5872" max="5872" width="7.44140625" style="27" customWidth="1"/>
    <col min="5873" max="5873" width="7.88671875" style="27" customWidth="1"/>
    <col min="5874" max="5876" width="7.44140625" style="27" customWidth="1"/>
    <col min="5877" max="5877" width="9.109375" style="27"/>
    <col min="5878" max="5878" width="7.44140625" style="27" customWidth="1"/>
    <col min="5879" max="5879" width="7.88671875" style="27" customWidth="1"/>
    <col min="5880" max="5882" width="7.44140625" style="27" customWidth="1"/>
    <col min="5883" max="5883" width="9.109375" style="27"/>
    <col min="5884" max="5884" width="7.44140625" style="27" customWidth="1"/>
    <col min="5885" max="5885" width="7.88671875" style="27" customWidth="1"/>
    <col min="5886" max="5886" width="7.44140625" style="27" customWidth="1"/>
    <col min="5887" max="6122" width="9.109375" style="27"/>
    <col min="6123" max="6123" width="3" style="27" bestFit="1" customWidth="1"/>
    <col min="6124" max="6124" width="18.109375" style="27" customWidth="1"/>
    <col min="6125" max="6126" width="7.44140625" style="27" customWidth="1"/>
    <col min="6127" max="6127" width="9.109375" style="27"/>
    <col min="6128" max="6128" width="7.44140625" style="27" customWidth="1"/>
    <col min="6129" max="6129" width="7.88671875" style="27" customWidth="1"/>
    <col min="6130" max="6132" width="7.44140625" style="27" customWidth="1"/>
    <col min="6133" max="6133" width="9.109375" style="27"/>
    <col min="6134" max="6134" width="7.44140625" style="27" customWidth="1"/>
    <col min="6135" max="6135" width="7.88671875" style="27" customWidth="1"/>
    <col min="6136" max="6138" width="7.44140625" style="27" customWidth="1"/>
    <col min="6139" max="6139" width="9.109375" style="27"/>
    <col min="6140" max="6140" width="7.44140625" style="27" customWidth="1"/>
    <col min="6141" max="6141" width="7.88671875" style="27" customWidth="1"/>
    <col min="6142" max="6142" width="7.44140625" style="27" customWidth="1"/>
    <col min="6143" max="6378" width="9.109375" style="27"/>
    <col min="6379" max="6379" width="3" style="27" bestFit="1" customWidth="1"/>
    <col min="6380" max="6380" width="18.109375" style="27" customWidth="1"/>
    <col min="6381" max="6382" width="7.44140625" style="27" customWidth="1"/>
    <col min="6383" max="6383" width="9.109375" style="27"/>
    <col min="6384" max="6384" width="7.44140625" style="27" customWidth="1"/>
    <col min="6385" max="6385" width="7.88671875" style="27" customWidth="1"/>
    <col min="6386" max="6388" width="7.44140625" style="27" customWidth="1"/>
    <col min="6389" max="6389" width="9.109375" style="27"/>
    <col min="6390" max="6390" width="7.44140625" style="27" customWidth="1"/>
    <col min="6391" max="6391" width="7.88671875" style="27" customWidth="1"/>
    <col min="6392" max="6394" width="7.44140625" style="27" customWidth="1"/>
    <col min="6395" max="6395" width="9.109375" style="27"/>
    <col min="6396" max="6396" width="7.44140625" style="27" customWidth="1"/>
    <col min="6397" max="6397" width="7.88671875" style="27" customWidth="1"/>
    <col min="6398" max="6398" width="7.44140625" style="27" customWidth="1"/>
    <col min="6399" max="6634" width="9.109375" style="27"/>
    <col min="6635" max="6635" width="3" style="27" bestFit="1" customWidth="1"/>
    <col min="6636" max="6636" width="18.109375" style="27" customWidth="1"/>
    <col min="6637" max="6638" width="7.44140625" style="27" customWidth="1"/>
    <col min="6639" max="6639" width="9.109375" style="27"/>
    <col min="6640" max="6640" width="7.44140625" style="27" customWidth="1"/>
    <col min="6641" max="6641" width="7.88671875" style="27" customWidth="1"/>
    <col min="6642" max="6644" width="7.44140625" style="27" customWidth="1"/>
    <col min="6645" max="6645" width="9.109375" style="27"/>
    <col min="6646" max="6646" width="7.44140625" style="27" customWidth="1"/>
    <col min="6647" max="6647" width="7.88671875" style="27" customWidth="1"/>
    <col min="6648" max="6650" width="7.44140625" style="27" customWidth="1"/>
    <col min="6651" max="6651" width="9.109375" style="27"/>
    <col min="6652" max="6652" width="7.44140625" style="27" customWidth="1"/>
    <col min="6653" max="6653" width="7.88671875" style="27" customWidth="1"/>
    <col min="6654" max="6654" width="7.44140625" style="27" customWidth="1"/>
    <col min="6655" max="6890" width="9.109375" style="27"/>
    <col min="6891" max="6891" width="3" style="27" bestFit="1" customWidth="1"/>
    <col min="6892" max="6892" width="18.109375" style="27" customWidth="1"/>
    <col min="6893" max="6894" width="7.44140625" style="27" customWidth="1"/>
    <col min="6895" max="6895" width="9.109375" style="27"/>
    <col min="6896" max="6896" width="7.44140625" style="27" customWidth="1"/>
    <col min="6897" max="6897" width="7.88671875" style="27" customWidth="1"/>
    <col min="6898" max="6900" width="7.44140625" style="27" customWidth="1"/>
    <col min="6901" max="6901" width="9.109375" style="27"/>
    <col min="6902" max="6902" width="7.44140625" style="27" customWidth="1"/>
    <col min="6903" max="6903" width="7.88671875" style="27" customWidth="1"/>
    <col min="6904" max="6906" width="7.44140625" style="27" customWidth="1"/>
    <col min="6907" max="6907" width="9.109375" style="27"/>
    <col min="6908" max="6908" width="7.44140625" style="27" customWidth="1"/>
    <col min="6909" max="6909" width="7.88671875" style="27" customWidth="1"/>
    <col min="6910" max="6910" width="7.44140625" style="27" customWidth="1"/>
    <col min="6911" max="7146" width="9.109375" style="27"/>
    <col min="7147" max="7147" width="3" style="27" bestFit="1" customWidth="1"/>
    <col min="7148" max="7148" width="18.109375" style="27" customWidth="1"/>
    <col min="7149" max="7150" width="7.44140625" style="27" customWidth="1"/>
    <col min="7151" max="7151" width="9.109375" style="27"/>
    <col min="7152" max="7152" width="7.44140625" style="27" customWidth="1"/>
    <col min="7153" max="7153" width="7.88671875" style="27" customWidth="1"/>
    <col min="7154" max="7156" width="7.44140625" style="27" customWidth="1"/>
    <col min="7157" max="7157" width="9.109375" style="27"/>
    <col min="7158" max="7158" width="7.44140625" style="27" customWidth="1"/>
    <col min="7159" max="7159" width="7.88671875" style="27" customWidth="1"/>
    <col min="7160" max="7162" width="7.44140625" style="27" customWidth="1"/>
    <col min="7163" max="7163" width="9.109375" style="27"/>
    <col min="7164" max="7164" width="7.44140625" style="27" customWidth="1"/>
    <col min="7165" max="7165" width="7.88671875" style="27" customWidth="1"/>
    <col min="7166" max="7166" width="7.44140625" style="27" customWidth="1"/>
    <col min="7167" max="7402" width="9.109375" style="27"/>
    <col min="7403" max="7403" width="3" style="27" bestFit="1" customWidth="1"/>
    <col min="7404" max="7404" width="18.109375" style="27" customWidth="1"/>
    <col min="7405" max="7406" width="7.44140625" style="27" customWidth="1"/>
    <col min="7407" max="7407" width="9.109375" style="27"/>
    <col min="7408" max="7408" width="7.44140625" style="27" customWidth="1"/>
    <col min="7409" max="7409" width="7.88671875" style="27" customWidth="1"/>
    <col min="7410" max="7412" width="7.44140625" style="27" customWidth="1"/>
    <col min="7413" max="7413" width="9.109375" style="27"/>
    <col min="7414" max="7414" width="7.44140625" style="27" customWidth="1"/>
    <col min="7415" max="7415" width="7.88671875" style="27" customWidth="1"/>
    <col min="7416" max="7418" width="7.44140625" style="27" customWidth="1"/>
    <col min="7419" max="7419" width="9.109375" style="27"/>
    <col min="7420" max="7420" width="7.44140625" style="27" customWidth="1"/>
    <col min="7421" max="7421" width="7.88671875" style="27" customWidth="1"/>
    <col min="7422" max="7422" width="7.44140625" style="27" customWidth="1"/>
    <col min="7423" max="7658" width="9.109375" style="27"/>
    <col min="7659" max="7659" width="3" style="27" bestFit="1" customWidth="1"/>
    <col min="7660" max="7660" width="18.109375" style="27" customWidth="1"/>
    <col min="7661" max="7662" width="7.44140625" style="27" customWidth="1"/>
    <col min="7663" max="7663" width="9.109375" style="27"/>
    <col min="7664" max="7664" width="7.44140625" style="27" customWidth="1"/>
    <col min="7665" max="7665" width="7.88671875" style="27" customWidth="1"/>
    <col min="7666" max="7668" width="7.44140625" style="27" customWidth="1"/>
    <col min="7669" max="7669" width="9.109375" style="27"/>
    <col min="7670" max="7670" width="7.44140625" style="27" customWidth="1"/>
    <col min="7671" max="7671" width="7.88671875" style="27" customWidth="1"/>
    <col min="7672" max="7674" width="7.44140625" style="27" customWidth="1"/>
    <col min="7675" max="7675" width="9.109375" style="27"/>
    <col min="7676" max="7676" width="7.44140625" style="27" customWidth="1"/>
    <col min="7677" max="7677" width="7.88671875" style="27" customWidth="1"/>
    <col min="7678" max="7678" width="7.44140625" style="27" customWidth="1"/>
    <col min="7679" max="7914" width="9.109375" style="27"/>
    <col min="7915" max="7915" width="3" style="27" bestFit="1" customWidth="1"/>
    <col min="7916" max="7916" width="18.109375" style="27" customWidth="1"/>
    <col min="7917" max="7918" width="7.44140625" style="27" customWidth="1"/>
    <col min="7919" max="7919" width="9.109375" style="27"/>
    <col min="7920" max="7920" width="7.44140625" style="27" customWidth="1"/>
    <col min="7921" max="7921" width="7.88671875" style="27" customWidth="1"/>
    <col min="7922" max="7924" width="7.44140625" style="27" customWidth="1"/>
    <col min="7925" max="7925" width="9.109375" style="27"/>
    <col min="7926" max="7926" width="7.44140625" style="27" customWidth="1"/>
    <col min="7927" max="7927" width="7.88671875" style="27" customWidth="1"/>
    <col min="7928" max="7930" width="7.44140625" style="27" customWidth="1"/>
    <col min="7931" max="7931" width="9.109375" style="27"/>
    <col min="7932" max="7932" width="7.44140625" style="27" customWidth="1"/>
    <col min="7933" max="7933" width="7.88671875" style="27" customWidth="1"/>
    <col min="7934" max="7934" width="7.44140625" style="27" customWidth="1"/>
    <col min="7935" max="8170" width="9.109375" style="27"/>
    <col min="8171" max="8171" width="3" style="27" bestFit="1" customWidth="1"/>
    <col min="8172" max="8172" width="18.109375" style="27" customWidth="1"/>
    <col min="8173" max="8174" width="7.44140625" style="27" customWidth="1"/>
    <col min="8175" max="8175" width="9.109375" style="27"/>
    <col min="8176" max="8176" width="7.44140625" style="27" customWidth="1"/>
    <col min="8177" max="8177" width="7.88671875" style="27" customWidth="1"/>
    <col min="8178" max="8180" width="7.44140625" style="27" customWidth="1"/>
    <col min="8181" max="8181" width="9.109375" style="27"/>
    <col min="8182" max="8182" width="7.44140625" style="27" customWidth="1"/>
    <col min="8183" max="8183" width="7.88671875" style="27" customWidth="1"/>
    <col min="8184" max="8186" width="7.44140625" style="27" customWidth="1"/>
    <col min="8187" max="8187" width="9.109375" style="27"/>
    <col min="8188" max="8188" width="7.44140625" style="27" customWidth="1"/>
    <col min="8189" max="8189" width="7.88671875" style="27" customWidth="1"/>
    <col min="8190" max="8190" width="7.44140625" style="27" customWidth="1"/>
    <col min="8191" max="8426" width="9.109375" style="27"/>
    <col min="8427" max="8427" width="3" style="27" bestFit="1" customWidth="1"/>
    <col min="8428" max="8428" width="18.109375" style="27" customWidth="1"/>
    <col min="8429" max="8430" width="7.44140625" style="27" customWidth="1"/>
    <col min="8431" max="8431" width="9.109375" style="27"/>
    <col min="8432" max="8432" width="7.44140625" style="27" customWidth="1"/>
    <col min="8433" max="8433" width="7.88671875" style="27" customWidth="1"/>
    <col min="8434" max="8436" width="7.44140625" style="27" customWidth="1"/>
    <col min="8437" max="8437" width="9.109375" style="27"/>
    <col min="8438" max="8438" width="7.44140625" style="27" customWidth="1"/>
    <col min="8439" max="8439" width="7.88671875" style="27" customWidth="1"/>
    <col min="8440" max="8442" width="7.44140625" style="27" customWidth="1"/>
    <col min="8443" max="8443" width="9.109375" style="27"/>
    <col min="8444" max="8444" width="7.44140625" style="27" customWidth="1"/>
    <col min="8445" max="8445" width="7.88671875" style="27" customWidth="1"/>
    <col min="8446" max="8446" width="7.44140625" style="27" customWidth="1"/>
    <col min="8447" max="8682" width="9.109375" style="27"/>
    <col min="8683" max="8683" width="3" style="27" bestFit="1" customWidth="1"/>
    <col min="8684" max="8684" width="18.109375" style="27" customWidth="1"/>
    <col min="8685" max="8686" width="7.44140625" style="27" customWidth="1"/>
    <col min="8687" max="8687" width="9.109375" style="27"/>
    <col min="8688" max="8688" width="7.44140625" style="27" customWidth="1"/>
    <col min="8689" max="8689" width="7.88671875" style="27" customWidth="1"/>
    <col min="8690" max="8692" width="7.44140625" style="27" customWidth="1"/>
    <col min="8693" max="8693" width="9.109375" style="27"/>
    <col min="8694" max="8694" width="7.44140625" style="27" customWidth="1"/>
    <col min="8695" max="8695" width="7.88671875" style="27" customWidth="1"/>
    <col min="8696" max="8698" width="7.44140625" style="27" customWidth="1"/>
    <col min="8699" max="8699" width="9.109375" style="27"/>
    <col min="8700" max="8700" width="7.44140625" style="27" customWidth="1"/>
    <col min="8701" max="8701" width="7.88671875" style="27" customWidth="1"/>
    <col min="8702" max="8702" width="7.44140625" style="27" customWidth="1"/>
    <col min="8703" max="8938" width="9.109375" style="27"/>
    <col min="8939" max="8939" width="3" style="27" bestFit="1" customWidth="1"/>
    <col min="8940" max="8940" width="18.109375" style="27" customWidth="1"/>
    <col min="8941" max="8942" width="7.44140625" style="27" customWidth="1"/>
    <col min="8943" max="8943" width="9.109375" style="27"/>
    <col min="8944" max="8944" width="7.44140625" style="27" customWidth="1"/>
    <col min="8945" max="8945" width="7.88671875" style="27" customWidth="1"/>
    <col min="8946" max="8948" width="7.44140625" style="27" customWidth="1"/>
    <col min="8949" max="8949" width="9.109375" style="27"/>
    <col min="8950" max="8950" width="7.44140625" style="27" customWidth="1"/>
    <col min="8951" max="8951" width="7.88671875" style="27" customWidth="1"/>
    <col min="8952" max="8954" width="7.44140625" style="27" customWidth="1"/>
    <col min="8955" max="8955" width="9.109375" style="27"/>
    <col min="8956" max="8956" width="7.44140625" style="27" customWidth="1"/>
    <col min="8957" max="8957" width="7.88671875" style="27" customWidth="1"/>
    <col min="8958" max="8958" width="7.44140625" style="27" customWidth="1"/>
    <col min="8959" max="9194" width="9.109375" style="27"/>
    <col min="9195" max="9195" width="3" style="27" bestFit="1" customWidth="1"/>
    <col min="9196" max="9196" width="18.109375" style="27" customWidth="1"/>
    <col min="9197" max="9198" width="7.44140625" style="27" customWidth="1"/>
    <col min="9199" max="9199" width="9.109375" style="27"/>
    <col min="9200" max="9200" width="7.44140625" style="27" customWidth="1"/>
    <col min="9201" max="9201" width="7.88671875" style="27" customWidth="1"/>
    <col min="9202" max="9204" width="7.44140625" style="27" customWidth="1"/>
    <col min="9205" max="9205" width="9.109375" style="27"/>
    <col min="9206" max="9206" width="7.44140625" style="27" customWidth="1"/>
    <col min="9207" max="9207" width="7.88671875" style="27" customWidth="1"/>
    <col min="9208" max="9210" width="7.44140625" style="27" customWidth="1"/>
    <col min="9211" max="9211" width="9.109375" style="27"/>
    <col min="9212" max="9212" width="7.44140625" style="27" customWidth="1"/>
    <col min="9213" max="9213" width="7.88671875" style="27" customWidth="1"/>
    <col min="9214" max="9214" width="7.44140625" style="27" customWidth="1"/>
    <col min="9215" max="9450" width="9.109375" style="27"/>
    <col min="9451" max="9451" width="3" style="27" bestFit="1" customWidth="1"/>
    <col min="9452" max="9452" width="18.109375" style="27" customWidth="1"/>
    <col min="9453" max="9454" width="7.44140625" style="27" customWidth="1"/>
    <col min="9455" max="9455" width="9.109375" style="27"/>
    <col min="9456" max="9456" width="7.44140625" style="27" customWidth="1"/>
    <col min="9457" max="9457" width="7.88671875" style="27" customWidth="1"/>
    <col min="9458" max="9460" width="7.44140625" style="27" customWidth="1"/>
    <col min="9461" max="9461" width="9.109375" style="27"/>
    <col min="9462" max="9462" width="7.44140625" style="27" customWidth="1"/>
    <col min="9463" max="9463" width="7.88671875" style="27" customWidth="1"/>
    <col min="9464" max="9466" width="7.44140625" style="27" customWidth="1"/>
    <col min="9467" max="9467" width="9.109375" style="27"/>
    <col min="9468" max="9468" width="7.44140625" style="27" customWidth="1"/>
    <col min="9469" max="9469" width="7.88671875" style="27" customWidth="1"/>
    <col min="9470" max="9470" width="7.44140625" style="27" customWidth="1"/>
    <col min="9471" max="9706" width="9.109375" style="27"/>
    <col min="9707" max="9707" width="3" style="27" bestFit="1" customWidth="1"/>
    <col min="9708" max="9708" width="18.109375" style="27" customWidth="1"/>
    <col min="9709" max="9710" width="7.44140625" style="27" customWidth="1"/>
    <col min="9711" max="9711" width="9.109375" style="27"/>
    <col min="9712" max="9712" width="7.44140625" style="27" customWidth="1"/>
    <col min="9713" max="9713" width="7.88671875" style="27" customWidth="1"/>
    <col min="9714" max="9716" width="7.44140625" style="27" customWidth="1"/>
    <col min="9717" max="9717" width="9.109375" style="27"/>
    <col min="9718" max="9718" width="7.44140625" style="27" customWidth="1"/>
    <col min="9719" max="9719" width="7.88671875" style="27" customWidth="1"/>
    <col min="9720" max="9722" width="7.44140625" style="27" customWidth="1"/>
    <col min="9723" max="9723" width="9.109375" style="27"/>
    <col min="9724" max="9724" width="7.44140625" style="27" customWidth="1"/>
    <col min="9725" max="9725" width="7.88671875" style="27" customWidth="1"/>
    <col min="9726" max="9726" width="7.44140625" style="27" customWidth="1"/>
    <col min="9727" max="9962" width="9.109375" style="27"/>
    <col min="9963" max="9963" width="3" style="27" bestFit="1" customWidth="1"/>
    <col min="9964" max="9964" width="18.109375" style="27" customWidth="1"/>
    <col min="9965" max="9966" width="7.44140625" style="27" customWidth="1"/>
    <col min="9967" max="9967" width="9.109375" style="27"/>
    <col min="9968" max="9968" width="7.44140625" style="27" customWidth="1"/>
    <col min="9969" max="9969" width="7.88671875" style="27" customWidth="1"/>
    <col min="9970" max="9972" width="7.44140625" style="27" customWidth="1"/>
    <col min="9973" max="9973" width="9.109375" style="27"/>
    <col min="9974" max="9974" width="7.44140625" style="27" customWidth="1"/>
    <col min="9975" max="9975" width="7.88671875" style="27" customWidth="1"/>
    <col min="9976" max="9978" width="7.44140625" style="27" customWidth="1"/>
    <col min="9979" max="9979" width="9.109375" style="27"/>
    <col min="9980" max="9980" width="7.44140625" style="27" customWidth="1"/>
    <col min="9981" max="9981" width="7.88671875" style="27" customWidth="1"/>
    <col min="9982" max="9982" width="7.44140625" style="27" customWidth="1"/>
    <col min="9983" max="10218" width="9.109375" style="27"/>
    <col min="10219" max="10219" width="3" style="27" bestFit="1" customWidth="1"/>
    <col min="10220" max="10220" width="18.109375" style="27" customWidth="1"/>
    <col min="10221" max="10222" width="7.44140625" style="27" customWidth="1"/>
    <col min="10223" max="10223" width="9.109375" style="27"/>
    <col min="10224" max="10224" width="7.44140625" style="27" customWidth="1"/>
    <col min="10225" max="10225" width="7.88671875" style="27" customWidth="1"/>
    <col min="10226" max="10228" width="7.44140625" style="27" customWidth="1"/>
    <col min="10229" max="10229" width="9.109375" style="27"/>
    <col min="10230" max="10230" width="7.44140625" style="27" customWidth="1"/>
    <col min="10231" max="10231" width="7.88671875" style="27" customWidth="1"/>
    <col min="10232" max="10234" width="7.44140625" style="27" customWidth="1"/>
    <col min="10235" max="10235" width="9.109375" style="27"/>
    <col min="10236" max="10236" width="7.44140625" style="27" customWidth="1"/>
    <col min="10237" max="10237" width="7.88671875" style="27" customWidth="1"/>
    <col min="10238" max="10238" width="7.44140625" style="27" customWidth="1"/>
    <col min="10239" max="10474" width="9.109375" style="27"/>
    <col min="10475" max="10475" width="3" style="27" bestFit="1" customWidth="1"/>
    <col min="10476" max="10476" width="18.109375" style="27" customWidth="1"/>
    <col min="10477" max="10478" width="7.44140625" style="27" customWidth="1"/>
    <col min="10479" max="10479" width="9.109375" style="27"/>
    <col min="10480" max="10480" width="7.44140625" style="27" customWidth="1"/>
    <col min="10481" max="10481" width="7.88671875" style="27" customWidth="1"/>
    <col min="10482" max="10484" width="7.44140625" style="27" customWidth="1"/>
    <col min="10485" max="10485" width="9.109375" style="27"/>
    <col min="10486" max="10486" width="7.44140625" style="27" customWidth="1"/>
    <col min="10487" max="10487" width="7.88671875" style="27" customWidth="1"/>
    <col min="10488" max="10490" width="7.44140625" style="27" customWidth="1"/>
    <col min="10491" max="10491" width="9.109375" style="27"/>
    <col min="10492" max="10492" width="7.44140625" style="27" customWidth="1"/>
    <col min="10493" max="10493" width="7.88671875" style="27" customWidth="1"/>
    <col min="10494" max="10494" width="7.44140625" style="27" customWidth="1"/>
    <col min="10495" max="10730" width="9.109375" style="27"/>
    <col min="10731" max="10731" width="3" style="27" bestFit="1" customWidth="1"/>
    <col min="10732" max="10732" width="18.109375" style="27" customWidth="1"/>
    <col min="10733" max="10734" width="7.44140625" style="27" customWidth="1"/>
    <col min="10735" max="10735" width="9.109375" style="27"/>
    <col min="10736" max="10736" width="7.44140625" style="27" customWidth="1"/>
    <col min="10737" max="10737" width="7.88671875" style="27" customWidth="1"/>
    <col min="10738" max="10740" width="7.44140625" style="27" customWidth="1"/>
    <col min="10741" max="10741" width="9.109375" style="27"/>
    <col min="10742" max="10742" width="7.44140625" style="27" customWidth="1"/>
    <col min="10743" max="10743" width="7.88671875" style="27" customWidth="1"/>
    <col min="10744" max="10746" width="7.44140625" style="27" customWidth="1"/>
    <col min="10747" max="10747" width="9.109375" style="27"/>
    <col min="10748" max="10748" width="7.44140625" style="27" customWidth="1"/>
    <col min="10749" max="10749" width="7.88671875" style="27" customWidth="1"/>
    <col min="10750" max="10750" width="7.44140625" style="27" customWidth="1"/>
    <col min="10751" max="10986" width="9.109375" style="27"/>
    <col min="10987" max="10987" width="3" style="27" bestFit="1" customWidth="1"/>
    <col min="10988" max="10988" width="18.109375" style="27" customWidth="1"/>
    <col min="10989" max="10990" width="7.44140625" style="27" customWidth="1"/>
    <col min="10991" max="10991" width="9.109375" style="27"/>
    <col min="10992" max="10992" width="7.44140625" style="27" customWidth="1"/>
    <col min="10993" max="10993" width="7.88671875" style="27" customWidth="1"/>
    <col min="10994" max="10996" width="7.44140625" style="27" customWidth="1"/>
    <col min="10997" max="10997" width="9.109375" style="27"/>
    <col min="10998" max="10998" width="7.44140625" style="27" customWidth="1"/>
    <col min="10999" max="10999" width="7.88671875" style="27" customWidth="1"/>
    <col min="11000" max="11002" width="7.44140625" style="27" customWidth="1"/>
    <col min="11003" max="11003" width="9.109375" style="27"/>
    <col min="11004" max="11004" width="7.44140625" style="27" customWidth="1"/>
    <col min="11005" max="11005" width="7.88671875" style="27" customWidth="1"/>
    <col min="11006" max="11006" width="7.44140625" style="27" customWidth="1"/>
    <col min="11007" max="11242" width="9.109375" style="27"/>
    <col min="11243" max="11243" width="3" style="27" bestFit="1" customWidth="1"/>
    <col min="11244" max="11244" width="18.109375" style="27" customWidth="1"/>
    <col min="11245" max="11246" width="7.44140625" style="27" customWidth="1"/>
    <col min="11247" max="11247" width="9.109375" style="27"/>
    <col min="11248" max="11248" width="7.44140625" style="27" customWidth="1"/>
    <col min="11249" max="11249" width="7.88671875" style="27" customWidth="1"/>
    <col min="11250" max="11252" width="7.44140625" style="27" customWidth="1"/>
    <col min="11253" max="11253" width="9.109375" style="27"/>
    <col min="11254" max="11254" width="7.44140625" style="27" customWidth="1"/>
    <col min="11255" max="11255" width="7.88671875" style="27" customWidth="1"/>
    <col min="11256" max="11258" width="7.44140625" style="27" customWidth="1"/>
    <col min="11259" max="11259" width="9.109375" style="27"/>
    <col min="11260" max="11260" width="7.44140625" style="27" customWidth="1"/>
    <col min="11261" max="11261" width="7.88671875" style="27" customWidth="1"/>
    <col min="11262" max="11262" width="7.44140625" style="27" customWidth="1"/>
    <col min="11263" max="11498" width="9.109375" style="27"/>
    <col min="11499" max="11499" width="3" style="27" bestFit="1" customWidth="1"/>
    <col min="11500" max="11500" width="18.109375" style="27" customWidth="1"/>
    <col min="11501" max="11502" width="7.44140625" style="27" customWidth="1"/>
    <col min="11503" max="11503" width="9.109375" style="27"/>
    <col min="11504" max="11504" width="7.44140625" style="27" customWidth="1"/>
    <col min="11505" max="11505" width="7.88671875" style="27" customWidth="1"/>
    <col min="11506" max="11508" width="7.44140625" style="27" customWidth="1"/>
    <col min="11509" max="11509" width="9.109375" style="27"/>
    <col min="11510" max="11510" width="7.44140625" style="27" customWidth="1"/>
    <col min="11511" max="11511" width="7.88671875" style="27" customWidth="1"/>
    <col min="11512" max="11514" width="7.44140625" style="27" customWidth="1"/>
    <col min="11515" max="11515" width="9.109375" style="27"/>
    <col min="11516" max="11516" width="7.44140625" style="27" customWidth="1"/>
    <col min="11517" max="11517" width="7.88671875" style="27" customWidth="1"/>
    <col min="11518" max="11518" width="7.44140625" style="27" customWidth="1"/>
    <col min="11519" max="11754" width="9.109375" style="27"/>
    <col min="11755" max="11755" width="3" style="27" bestFit="1" customWidth="1"/>
    <col min="11756" max="11756" width="18.109375" style="27" customWidth="1"/>
    <col min="11757" max="11758" width="7.44140625" style="27" customWidth="1"/>
    <col min="11759" max="11759" width="9.109375" style="27"/>
    <col min="11760" max="11760" width="7.44140625" style="27" customWidth="1"/>
    <col min="11761" max="11761" width="7.88671875" style="27" customWidth="1"/>
    <col min="11762" max="11764" width="7.44140625" style="27" customWidth="1"/>
    <col min="11765" max="11765" width="9.109375" style="27"/>
    <col min="11766" max="11766" width="7.44140625" style="27" customWidth="1"/>
    <col min="11767" max="11767" width="7.88671875" style="27" customWidth="1"/>
    <col min="11768" max="11770" width="7.44140625" style="27" customWidth="1"/>
    <col min="11771" max="11771" width="9.109375" style="27"/>
    <col min="11772" max="11772" width="7.44140625" style="27" customWidth="1"/>
    <col min="11773" max="11773" width="7.88671875" style="27" customWidth="1"/>
    <col min="11774" max="11774" width="7.44140625" style="27" customWidth="1"/>
    <col min="11775" max="12010" width="9.109375" style="27"/>
    <col min="12011" max="12011" width="3" style="27" bestFit="1" customWidth="1"/>
    <col min="12012" max="12012" width="18.109375" style="27" customWidth="1"/>
    <col min="12013" max="12014" width="7.44140625" style="27" customWidth="1"/>
    <col min="12015" max="12015" width="9.109375" style="27"/>
    <col min="12016" max="12016" width="7.44140625" style="27" customWidth="1"/>
    <col min="12017" max="12017" width="7.88671875" style="27" customWidth="1"/>
    <col min="12018" max="12020" width="7.44140625" style="27" customWidth="1"/>
    <col min="12021" max="12021" width="9.109375" style="27"/>
    <col min="12022" max="12022" width="7.44140625" style="27" customWidth="1"/>
    <col min="12023" max="12023" width="7.88671875" style="27" customWidth="1"/>
    <col min="12024" max="12026" width="7.44140625" style="27" customWidth="1"/>
    <col min="12027" max="12027" width="9.109375" style="27"/>
    <col min="12028" max="12028" width="7.44140625" style="27" customWidth="1"/>
    <col min="12029" max="12029" width="7.88671875" style="27" customWidth="1"/>
    <col min="12030" max="12030" width="7.44140625" style="27" customWidth="1"/>
    <col min="12031" max="12266" width="9.109375" style="27"/>
    <col min="12267" max="12267" width="3" style="27" bestFit="1" customWidth="1"/>
    <col min="12268" max="12268" width="18.109375" style="27" customWidth="1"/>
    <col min="12269" max="12270" width="7.44140625" style="27" customWidth="1"/>
    <col min="12271" max="12271" width="9.109375" style="27"/>
    <col min="12272" max="12272" width="7.44140625" style="27" customWidth="1"/>
    <col min="12273" max="12273" width="7.88671875" style="27" customWidth="1"/>
    <col min="12274" max="12276" width="7.44140625" style="27" customWidth="1"/>
    <col min="12277" max="12277" width="9.109375" style="27"/>
    <col min="12278" max="12278" width="7.44140625" style="27" customWidth="1"/>
    <col min="12279" max="12279" width="7.88671875" style="27" customWidth="1"/>
    <col min="12280" max="12282" width="7.44140625" style="27" customWidth="1"/>
    <col min="12283" max="12283" width="9.109375" style="27"/>
    <col min="12284" max="12284" width="7.44140625" style="27" customWidth="1"/>
    <col min="12285" max="12285" width="7.88671875" style="27" customWidth="1"/>
    <col min="12286" max="12286" width="7.44140625" style="27" customWidth="1"/>
    <col min="12287" max="12522" width="9.109375" style="27"/>
    <col min="12523" max="12523" width="3" style="27" bestFit="1" customWidth="1"/>
    <col min="12524" max="12524" width="18.109375" style="27" customWidth="1"/>
    <col min="12525" max="12526" width="7.44140625" style="27" customWidth="1"/>
    <col min="12527" max="12527" width="9.109375" style="27"/>
    <col min="12528" max="12528" width="7.44140625" style="27" customWidth="1"/>
    <col min="12529" max="12529" width="7.88671875" style="27" customWidth="1"/>
    <col min="12530" max="12532" width="7.44140625" style="27" customWidth="1"/>
    <col min="12533" max="12533" width="9.109375" style="27"/>
    <col min="12534" max="12534" width="7.44140625" style="27" customWidth="1"/>
    <col min="12535" max="12535" width="7.88671875" style="27" customWidth="1"/>
    <col min="12536" max="12538" width="7.44140625" style="27" customWidth="1"/>
    <col min="12539" max="12539" width="9.109375" style="27"/>
    <col min="12540" max="12540" width="7.44140625" style="27" customWidth="1"/>
    <col min="12541" max="12541" width="7.88671875" style="27" customWidth="1"/>
    <col min="12542" max="12542" width="7.44140625" style="27" customWidth="1"/>
    <col min="12543" max="12778" width="9.109375" style="27"/>
    <col min="12779" max="12779" width="3" style="27" bestFit="1" customWidth="1"/>
    <col min="12780" max="12780" width="18.109375" style="27" customWidth="1"/>
    <col min="12781" max="12782" width="7.44140625" style="27" customWidth="1"/>
    <col min="12783" max="12783" width="9.109375" style="27"/>
    <col min="12784" max="12784" width="7.44140625" style="27" customWidth="1"/>
    <col min="12785" max="12785" width="7.88671875" style="27" customWidth="1"/>
    <col min="12786" max="12788" width="7.44140625" style="27" customWidth="1"/>
    <col min="12789" max="12789" width="9.109375" style="27"/>
    <col min="12790" max="12790" width="7.44140625" style="27" customWidth="1"/>
    <col min="12791" max="12791" width="7.88671875" style="27" customWidth="1"/>
    <col min="12792" max="12794" width="7.44140625" style="27" customWidth="1"/>
    <col min="12795" max="12795" width="9.109375" style="27"/>
    <col min="12796" max="12796" width="7.44140625" style="27" customWidth="1"/>
    <col min="12797" max="12797" width="7.88671875" style="27" customWidth="1"/>
    <col min="12798" max="12798" width="7.44140625" style="27" customWidth="1"/>
    <col min="12799" max="13034" width="9.109375" style="27"/>
    <col min="13035" max="13035" width="3" style="27" bestFit="1" customWidth="1"/>
    <col min="13036" max="13036" width="18.109375" style="27" customWidth="1"/>
    <col min="13037" max="13038" width="7.44140625" style="27" customWidth="1"/>
    <col min="13039" max="13039" width="9.109375" style="27"/>
    <col min="13040" max="13040" width="7.44140625" style="27" customWidth="1"/>
    <col min="13041" max="13041" width="7.88671875" style="27" customWidth="1"/>
    <col min="13042" max="13044" width="7.44140625" style="27" customWidth="1"/>
    <col min="13045" max="13045" width="9.109375" style="27"/>
    <col min="13046" max="13046" width="7.44140625" style="27" customWidth="1"/>
    <col min="13047" max="13047" width="7.88671875" style="27" customWidth="1"/>
    <col min="13048" max="13050" width="7.44140625" style="27" customWidth="1"/>
    <col min="13051" max="13051" width="9.109375" style="27"/>
    <col min="13052" max="13052" width="7.44140625" style="27" customWidth="1"/>
    <col min="13053" max="13053" width="7.88671875" style="27" customWidth="1"/>
    <col min="13054" max="13054" width="7.44140625" style="27" customWidth="1"/>
    <col min="13055" max="13290" width="9.109375" style="27"/>
    <col min="13291" max="13291" width="3" style="27" bestFit="1" customWidth="1"/>
    <col min="13292" max="13292" width="18.109375" style="27" customWidth="1"/>
    <col min="13293" max="13294" width="7.44140625" style="27" customWidth="1"/>
    <col min="13295" max="13295" width="9.109375" style="27"/>
    <col min="13296" max="13296" width="7.44140625" style="27" customWidth="1"/>
    <col min="13297" max="13297" width="7.88671875" style="27" customWidth="1"/>
    <col min="13298" max="13300" width="7.44140625" style="27" customWidth="1"/>
    <col min="13301" max="13301" width="9.109375" style="27"/>
    <col min="13302" max="13302" width="7.44140625" style="27" customWidth="1"/>
    <col min="13303" max="13303" width="7.88671875" style="27" customWidth="1"/>
    <col min="13304" max="13306" width="7.44140625" style="27" customWidth="1"/>
    <col min="13307" max="13307" width="9.109375" style="27"/>
    <col min="13308" max="13308" width="7.44140625" style="27" customWidth="1"/>
    <col min="13309" max="13309" width="7.88671875" style="27" customWidth="1"/>
    <col min="13310" max="13310" width="7.44140625" style="27" customWidth="1"/>
    <col min="13311" max="13546" width="9.109375" style="27"/>
    <col min="13547" max="13547" width="3" style="27" bestFit="1" customWidth="1"/>
    <col min="13548" max="13548" width="18.109375" style="27" customWidth="1"/>
    <col min="13549" max="13550" width="7.44140625" style="27" customWidth="1"/>
    <col min="13551" max="13551" width="9.109375" style="27"/>
    <col min="13552" max="13552" width="7.44140625" style="27" customWidth="1"/>
    <col min="13553" max="13553" width="7.88671875" style="27" customWidth="1"/>
    <col min="13554" max="13556" width="7.44140625" style="27" customWidth="1"/>
    <col min="13557" max="13557" width="9.109375" style="27"/>
    <col min="13558" max="13558" width="7.44140625" style="27" customWidth="1"/>
    <col min="13559" max="13559" width="7.88671875" style="27" customWidth="1"/>
    <col min="13560" max="13562" width="7.44140625" style="27" customWidth="1"/>
    <col min="13563" max="13563" width="9.109375" style="27"/>
    <col min="13564" max="13564" width="7.44140625" style="27" customWidth="1"/>
    <col min="13565" max="13565" width="7.88671875" style="27" customWidth="1"/>
    <col min="13566" max="13566" width="7.44140625" style="27" customWidth="1"/>
    <col min="13567" max="13802" width="9.109375" style="27"/>
    <col min="13803" max="13803" width="3" style="27" bestFit="1" customWidth="1"/>
    <col min="13804" max="13804" width="18.109375" style="27" customWidth="1"/>
    <col min="13805" max="13806" width="7.44140625" style="27" customWidth="1"/>
    <col min="13807" max="13807" width="9.109375" style="27"/>
    <col min="13808" max="13808" width="7.44140625" style="27" customWidth="1"/>
    <col min="13809" max="13809" width="7.88671875" style="27" customWidth="1"/>
    <col min="13810" max="13812" width="7.44140625" style="27" customWidth="1"/>
    <col min="13813" max="13813" width="9.109375" style="27"/>
    <col min="13814" max="13814" width="7.44140625" style="27" customWidth="1"/>
    <col min="13815" max="13815" width="7.88671875" style="27" customWidth="1"/>
    <col min="13816" max="13818" width="7.44140625" style="27" customWidth="1"/>
    <col min="13819" max="13819" width="9.109375" style="27"/>
    <col min="13820" max="13820" width="7.44140625" style="27" customWidth="1"/>
    <col min="13821" max="13821" width="7.88671875" style="27" customWidth="1"/>
    <col min="13822" max="13822" width="7.44140625" style="27" customWidth="1"/>
    <col min="13823" max="14058" width="9.109375" style="27"/>
    <col min="14059" max="14059" width="3" style="27" bestFit="1" customWidth="1"/>
    <col min="14060" max="14060" width="18.109375" style="27" customWidth="1"/>
    <col min="14061" max="14062" width="7.44140625" style="27" customWidth="1"/>
    <col min="14063" max="14063" width="9.109375" style="27"/>
    <col min="14064" max="14064" width="7.44140625" style="27" customWidth="1"/>
    <col min="14065" max="14065" width="7.88671875" style="27" customWidth="1"/>
    <col min="14066" max="14068" width="7.44140625" style="27" customWidth="1"/>
    <col min="14069" max="14069" width="9.109375" style="27"/>
    <col min="14070" max="14070" width="7.44140625" style="27" customWidth="1"/>
    <col min="14071" max="14071" width="7.88671875" style="27" customWidth="1"/>
    <col min="14072" max="14074" width="7.44140625" style="27" customWidth="1"/>
    <col min="14075" max="14075" width="9.109375" style="27"/>
    <col min="14076" max="14076" width="7.44140625" style="27" customWidth="1"/>
    <col min="14077" max="14077" width="7.88671875" style="27" customWidth="1"/>
    <col min="14078" max="14078" width="7.44140625" style="27" customWidth="1"/>
    <col min="14079" max="14314" width="9.109375" style="27"/>
    <col min="14315" max="14315" width="3" style="27" bestFit="1" customWidth="1"/>
    <col min="14316" max="14316" width="18.109375" style="27" customWidth="1"/>
    <col min="14317" max="14318" width="7.44140625" style="27" customWidth="1"/>
    <col min="14319" max="14319" width="9.109375" style="27"/>
    <col min="14320" max="14320" width="7.44140625" style="27" customWidth="1"/>
    <col min="14321" max="14321" width="7.88671875" style="27" customWidth="1"/>
    <col min="14322" max="14324" width="7.44140625" style="27" customWidth="1"/>
    <col min="14325" max="14325" width="9.109375" style="27"/>
    <col min="14326" max="14326" width="7.44140625" style="27" customWidth="1"/>
    <col min="14327" max="14327" width="7.88671875" style="27" customWidth="1"/>
    <col min="14328" max="14330" width="7.44140625" style="27" customWidth="1"/>
    <col min="14331" max="14331" width="9.109375" style="27"/>
    <col min="14332" max="14332" width="7.44140625" style="27" customWidth="1"/>
    <col min="14333" max="14333" width="7.88671875" style="27" customWidth="1"/>
    <col min="14334" max="14334" width="7.44140625" style="27" customWidth="1"/>
    <col min="14335" max="14570" width="9.109375" style="27"/>
    <col min="14571" max="14571" width="3" style="27" bestFit="1" customWidth="1"/>
    <col min="14572" max="14572" width="18.109375" style="27" customWidth="1"/>
    <col min="14573" max="14574" width="7.44140625" style="27" customWidth="1"/>
    <col min="14575" max="14575" width="9.109375" style="27"/>
    <col min="14576" max="14576" width="7.44140625" style="27" customWidth="1"/>
    <col min="14577" max="14577" width="7.88671875" style="27" customWidth="1"/>
    <col min="14578" max="14580" width="7.44140625" style="27" customWidth="1"/>
    <col min="14581" max="14581" width="9.109375" style="27"/>
    <col min="14582" max="14582" width="7.44140625" style="27" customWidth="1"/>
    <col min="14583" max="14583" width="7.88671875" style="27" customWidth="1"/>
    <col min="14584" max="14586" width="7.44140625" style="27" customWidth="1"/>
    <col min="14587" max="14587" width="9.109375" style="27"/>
    <col min="14588" max="14588" width="7.44140625" style="27" customWidth="1"/>
    <col min="14589" max="14589" width="7.88671875" style="27" customWidth="1"/>
    <col min="14590" max="14590" width="7.44140625" style="27" customWidth="1"/>
    <col min="14591" max="14826" width="9.109375" style="27"/>
    <col min="14827" max="14827" width="3" style="27" bestFit="1" customWidth="1"/>
    <col min="14828" max="14828" width="18.109375" style="27" customWidth="1"/>
    <col min="14829" max="14830" width="7.44140625" style="27" customWidth="1"/>
    <col min="14831" max="14831" width="9.109375" style="27"/>
    <col min="14832" max="14832" width="7.44140625" style="27" customWidth="1"/>
    <col min="14833" max="14833" width="7.88671875" style="27" customWidth="1"/>
    <col min="14834" max="14836" width="7.44140625" style="27" customWidth="1"/>
    <col min="14837" max="14837" width="9.109375" style="27"/>
    <col min="14838" max="14838" width="7.44140625" style="27" customWidth="1"/>
    <col min="14839" max="14839" width="7.88671875" style="27" customWidth="1"/>
    <col min="14840" max="14842" width="7.44140625" style="27" customWidth="1"/>
    <col min="14843" max="14843" width="9.109375" style="27"/>
    <col min="14844" max="14844" width="7.44140625" style="27" customWidth="1"/>
    <col min="14845" max="14845" width="7.88671875" style="27" customWidth="1"/>
    <col min="14846" max="14846" width="7.44140625" style="27" customWidth="1"/>
    <col min="14847" max="15082" width="9.109375" style="27"/>
    <col min="15083" max="15083" width="3" style="27" bestFit="1" customWidth="1"/>
    <col min="15084" max="15084" width="18.109375" style="27" customWidth="1"/>
    <col min="15085" max="15086" width="7.44140625" style="27" customWidth="1"/>
    <col min="15087" max="15087" width="9.109375" style="27"/>
    <col min="15088" max="15088" width="7.44140625" style="27" customWidth="1"/>
    <col min="15089" max="15089" width="7.88671875" style="27" customWidth="1"/>
    <col min="15090" max="15092" width="7.44140625" style="27" customWidth="1"/>
    <col min="15093" max="15093" width="9.109375" style="27"/>
    <col min="15094" max="15094" width="7.44140625" style="27" customWidth="1"/>
    <col min="15095" max="15095" width="7.88671875" style="27" customWidth="1"/>
    <col min="15096" max="15098" width="7.44140625" style="27" customWidth="1"/>
    <col min="15099" max="15099" width="9.109375" style="27"/>
    <col min="15100" max="15100" width="7.44140625" style="27" customWidth="1"/>
    <col min="15101" max="15101" width="7.88671875" style="27" customWidth="1"/>
    <col min="15102" max="15102" width="7.44140625" style="27" customWidth="1"/>
    <col min="15103" max="15338" width="9.109375" style="27"/>
    <col min="15339" max="15339" width="3" style="27" bestFit="1" customWidth="1"/>
    <col min="15340" max="15340" width="18.109375" style="27" customWidth="1"/>
    <col min="15341" max="15342" width="7.44140625" style="27" customWidth="1"/>
    <col min="15343" max="15343" width="9.109375" style="27"/>
    <col min="15344" max="15344" width="7.44140625" style="27" customWidth="1"/>
    <col min="15345" max="15345" width="7.88671875" style="27" customWidth="1"/>
    <col min="15346" max="15348" width="7.44140625" style="27" customWidth="1"/>
    <col min="15349" max="15349" width="9.109375" style="27"/>
    <col min="15350" max="15350" width="7.44140625" style="27" customWidth="1"/>
    <col min="15351" max="15351" width="7.88671875" style="27" customWidth="1"/>
    <col min="15352" max="15354" width="7.44140625" style="27" customWidth="1"/>
    <col min="15355" max="15355" width="9.109375" style="27"/>
    <col min="15356" max="15356" width="7.44140625" style="27" customWidth="1"/>
    <col min="15357" max="15357" width="7.88671875" style="27" customWidth="1"/>
    <col min="15358" max="15358" width="7.44140625" style="27" customWidth="1"/>
    <col min="15359" max="15594" width="9.109375" style="27"/>
    <col min="15595" max="15595" width="3" style="27" bestFit="1" customWidth="1"/>
    <col min="15596" max="15596" width="18.109375" style="27" customWidth="1"/>
    <col min="15597" max="15598" width="7.44140625" style="27" customWidth="1"/>
    <col min="15599" max="15599" width="9.109375" style="27"/>
    <col min="15600" max="15600" width="7.44140625" style="27" customWidth="1"/>
    <col min="15601" max="15601" width="7.88671875" style="27" customWidth="1"/>
    <col min="15602" max="15604" width="7.44140625" style="27" customWidth="1"/>
    <col min="15605" max="15605" width="9.109375" style="27"/>
    <col min="15606" max="15606" width="7.44140625" style="27" customWidth="1"/>
    <col min="15607" max="15607" width="7.88671875" style="27" customWidth="1"/>
    <col min="15608" max="15610" width="7.44140625" style="27" customWidth="1"/>
    <col min="15611" max="15611" width="9.109375" style="27"/>
    <col min="15612" max="15612" width="7.44140625" style="27" customWidth="1"/>
    <col min="15613" max="15613" width="7.88671875" style="27" customWidth="1"/>
    <col min="15614" max="15614" width="7.44140625" style="27" customWidth="1"/>
    <col min="15615" max="15850" width="9.109375" style="27"/>
    <col min="15851" max="15851" width="3" style="27" bestFit="1" customWidth="1"/>
    <col min="15852" max="15852" width="18.109375" style="27" customWidth="1"/>
    <col min="15853" max="15854" width="7.44140625" style="27" customWidth="1"/>
    <col min="15855" max="15855" width="9.109375" style="27"/>
    <col min="15856" max="15856" width="7.44140625" style="27" customWidth="1"/>
    <col min="15857" max="15857" width="7.88671875" style="27" customWidth="1"/>
    <col min="15858" max="15860" width="7.44140625" style="27" customWidth="1"/>
    <col min="15861" max="15861" width="9.109375" style="27"/>
    <col min="15862" max="15862" width="7.44140625" style="27" customWidth="1"/>
    <col min="15863" max="15863" width="7.88671875" style="27" customWidth="1"/>
    <col min="15864" max="15866" width="7.44140625" style="27" customWidth="1"/>
    <col min="15867" max="15867" width="9.109375" style="27"/>
    <col min="15868" max="15868" width="7.44140625" style="27" customWidth="1"/>
    <col min="15869" max="15869" width="7.88671875" style="27" customWidth="1"/>
    <col min="15870" max="15870" width="7.44140625" style="27" customWidth="1"/>
    <col min="15871" max="16106" width="9.109375" style="27"/>
    <col min="16107" max="16107" width="3" style="27" bestFit="1" customWidth="1"/>
    <col min="16108" max="16108" width="18.109375" style="27" customWidth="1"/>
    <col min="16109" max="16110" width="7.44140625" style="27" customWidth="1"/>
    <col min="16111" max="16111" width="9.109375" style="27"/>
    <col min="16112" max="16112" width="7.44140625" style="27" customWidth="1"/>
    <col min="16113" max="16113" width="7.88671875" style="27" customWidth="1"/>
    <col min="16114" max="16116" width="7.44140625" style="27" customWidth="1"/>
    <col min="16117" max="16117" width="9.109375" style="27"/>
    <col min="16118" max="16118" width="7.44140625" style="27" customWidth="1"/>
    <col min="16119" max="16119" width="7.88671875" style="27" customWidth="1"/>
    <col min="16120" max="16122" width="7.44140625" style="27" customWidth="1"/>
    <col min="16123" max="16123" width="9.109375" style="27"/>
    <col min="16124" max="16124" width="7.44140625" style="27" customWidth="1"/>
    <col min="16125" max="16125" width="7.88671875" style="27" customWidth="1"/>
    <col min="16126" max="16126" width="7.44140625" style="27" customWidth="1"/>
    <col min="16127" max="16384" width="9.109375" style="27"/>
  </cols>
  <sheetData>
    <row r="1" spans="1:19" s="74" customFormat="1" ht="14.25" customHeight="1">
      <c r="A1" s="8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43" t="s">
        <v>61</v>
      </c>
      <c r="S1" s="243"/>
    </row>
    <row r="2" spans="1:19" ht="14.4">
      <c r="A2" s="266" t="s">
        <v>80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77" customFormat="1">
      <c r="A3" s="89" t="s">
        <v>98</v>
      </c>
      <c r="B3" s="7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78" customFormat="1">
      <c r="A4" s="226" t="s">
        <v>5</v>
      </c>
      <c r="B4" s="265" t="s">
        <v>6</v>
      </c>
      <c r="C4" s="265" t="s">
        <v>36</v>
      </c>
      <c r="D4" s="265"/>
      <c r="E4" s="265"/>
      <c r="F4" s="265"/>
      <c r="G4" s="265"/>
      <c r="H4" s="265" t="s">
        <v>37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33"/>
    </row>
    <row r="5" spans="1:19" s="78" customFormat="1" ht="12.75" customHeight="1">
      <c r="A5" s="226"/>
      <c r="B5" s="265"/>
      <c r="C5" s="265"/>
      <c r="D5" s="265"/>
      <c r="E5" s="265"/>
      <c r="F5" s="265"/>
      <c r="G5" s="265"/>
      <c r="H5" s="265" t="s">
        <v>2</v>
      </c>
      <c r="I5" s="265"/>
      <c r="J5" s="265"/>
      <c r="K5" s="265"/>
      <c r="L5" s="265"/>
      <c r="M5" s="265"/>
      <c r="N5" s="265" t="s">
        <v>3</v>
      </c>
      <c r="O5" s="265"/>
      <c r="P5" s="265"/>
      <c r="Q5" s="265"/>
      <c r="R5" s="265"/>
      <c r="S5" s="233"/>
    </row>
    <row r="6" spans="1:19" s="78" customFormat="1" ht="12.75" customHeight="1">
      <c r="A6" s="226"/>
      <c r="B6" s="265"/>
      <c r="C6" s="265"/>
      <c r="D6" s="265"/>
      <c r="E6" s="265"/>
      <c r="F6" s="265"/>
      <c r="G6" s="265"/>
      <c r="H6" s="265" t="s">
        <v>38</v>
      </c>
      <c r="I6" s="265" t="s">
        <v>36</v>
      </c>
      <c r="J6" s="265"/>
      <c r="K6" s="265"/>
      <c r="L6" s="265"/>
      <c r="M6" s="265"/>
      <c r="N6" s="265" t="s">
        <v>38</v>
      </c>
      <c r="O6" s="265" t="s">
        <v>36</v>
      </c>
      <c r="P6" s="265"/>
      <c r="Q6" s="265"/>
      <c r="R6" s="265"/>
      <c r="S6" s="233"/>
    </row>
    <row r="7" spans="1:19" s="78" customFormat="1">
      <c r="A7" s="226"/>
      <c r="B7" s="265"/>
      <c r="C7" s="265" t="s">
        <v>39</v>
      </c>
      <c r="D7" s="265" t="s">
        <v>40</v>
      </c>
      <c r="E7" s="265" t="s">
        <v>41</v>
      </c>
      <c r="F7" s="265"/>
      <c r="G7" s="265"/>
      <c r="H7" s="265"/>
      <c r="I7" s="265" t="s">
        <v>39</v>
      </c>
      <c r="J7" s="265" t="s">
        <v>40</v>
      </c>
      <c r="K7" s="265" t="s">
        <v>41</v>
      </c>
      <c r="L7" s="265"/>
      <c r="M7" s="265"/>
      <c r="N7" s="265"/>
      <c r="O7" s="265" t="s">
        <v>39</v>
      </c>
      <c r="P7" s="265" t="s">
        <v>40</v>
      </c>
      <c r="Q7" s="265" t="s">
        <v>41</v>
      </c>
      <c r="R7" s="265"/>
      <c r="S7" s="233"/>
    </row>
    <row r="8" spans="1:19" s="84" customFormat="1" ht="41.4">
      <c r="A8" s="226"/>
      <c r="B8" s="265"/>
      <c r="C8" s="265"/>
      <c r="D8" s="265"/>
      <c r="E8" s="79" t="s">
        <v>42</v>
      </c>
      <c r="F8" s="79" t="s">
        <v>43</v>
      </c>
      <c r="G8" s="79" t="s">
        <v>35</v>
      </c>
      <c r="H8" s="265"/>
      <c r="I8" s="265"/>
      <c r="J8" s="265"/>
      <c r="K8" s="79" t="s">
        <v>42</v>
      </c>
      <c r="L8" s="79" t="s">
        <v>43</v>
      </c>
      <c r="M8" s="79" t="s">
        <v>35</v>
      </c>
      <c r="N8" s="265"/>
      <c r="O8" s="265"/>
      <c r="P8" s="265"/>
      <c r="Q8" s="79" t="s">
        <v>42</v>
      </c>
      <c r="R8" s="79" t="s">
        <v>43</v>
      </c>
      <c r="S8" s="80" t="s">
        <v>35</v>
      </c>
    </row>
    <row r="9" spans="1:19" s="84" customFormat="1" ht="10.5" customHeight="1">
      <c r="A9" s="81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  <c r="P9" s="127">
        <v>16</v>
      </c>
      <c r="Q9" s="127">
        <v>17</v>
      </c>
      <c r="R9" s="127">
        <v>18</v>
      </c>
      <c r="S9" s="128">
        <v>19</v>
      </c>
    </row>
    <row r="10" spans="1:19" s="34" customFormat="1">
      <c r="A10" s="85"/>
      <c r="B10" s="129" t="s">
        <v>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34" customFormat="1">
      <c r="A11" s="15" t="s">
        <v>6</v>
      </c>
      <c r="B11" s="161">
        <v>16.0263737970118</v>
      </c>
      <c r="C11" s="161">
        <v>19.065560586053</v>
      </c>
      <c r="D11" s="161">
        <v>15.533383261688501</v>
      </c>
      <c r="E11" s="161">
        <v>14.8937285153532</v>
      </c>
      <c r="F11" s="161">
        <v>17.919048255920899</v>
      </c>
      <c r="G11" s="161">
        <v>15.3352147857943</v>
      </c>
      <c r="H11" s="161">
        <v>17.0031154749833</v>
      </c>
      <c r="I11" s="161">
        <v>19.087866897221101</v>
      </c>
      <c r="J11" s="161">
        <v>16.6234902881992</v>
      </c>
      <c r="K11" s="161">
        <v>15.6200376581284</v>
      </c>
      <c r="L11" s="161">
        <v>20.243577403439001</v>
      </c>
      <c r="M11" s="161">
        <v>18.574106873200002</v>
      </c>
      <c r="N11" s="161">
        <v>6.7865333200942102</v>
      </c>
      <c r="O11" s="161">
        <v>6.8031841226365497</v>
      </c>
      <c r="P11" s="161">
        <v>6.7864890639314197</v>
      </c>
      <c r="Q11" s="161">
        <v>7.1094452078253703</v>
      </c>
      <c r="R11" s="161">
        <v>6.4080030251919</v>
      </c>
      <c r="S11" s="161">
        <v>6.1904383785283104</v>
      </c>
    </row>
    <row r="12" spans="1:19" s="34" customFormat="1" ht="41.4">
      <c r="A12" s="35" t="s">
        <v>9</v>
      </c>
      <c r="B12" s="103" t="s">
        <v>100</v>
      </c>
      <c r="C12" s="103" t="s">
        <v>100</v>
      </c>
      <c r="D12" s="103" t="s">
        <v>100</v>
      </c>
      <c r="E12" s="103" t="s">
        <v>100</v>
      </c>
      <c r="F12" s="103" t="s">
        <v>100</v>
      </c>
      <c r="G12" s="103" t="s">
        <v>100</v>
      </c>
      <c r="H12" s="103" t="s">
        <v>100</v>
      </c>
      <c r="I12" s="103" t="s">
        <v>100</v>
      </c>
      <c r="J12" s="103" t="s">
        <v>100</v>
      </c>
      <c r="K12" s="103" t="s">
        <v>100</v>
      </c>
      <c r="L12" s="103" t="s">
        <v>100</v>
      </c>
      <c r="M12" s="103" t="s">
        <v>100</v>
      </c>
      <c r="N12" s="103" t="s">
        <v>100</v>
      </c>
      <c r="O12" s="103" t="s">
        <v>100</v>
      </c>
      <c r="P12" s="103" t="s">
        <v>100</v>
      </c>
      <c r="Q12" s="103" t="s">
        <v>100</v>
      </c>
      <c r="R12" s="103" t="s">
        <v>100</v>
      </c>
      <c r="S12" s="103" t="s">
        <v>100</v>
      </c>
    </row>
    <row r="13" spans="1:19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28" customFormat="1">
      <c r="A14" s="37" t="s">
        <v>11</v>
      </c>
      <c r="B14" s="103">
        <v>19.349104248252701</v>
      </c>
      <c r="C14" s="103">
        <v>19.793319333883598</v>
      </c>
      <c r="D14" s="103">
        <v>19.244323399563999</v>
      </c>
      <c r="E14" s="103">
        <v>17.471499598380301</v>
      </c>
      <c r="F14" s="103">
        <v>21.094823128920499</v>
      </c>
      <c r="G14" s="103">
        <v>23.03</v>
      </c>
      <c r="H14" s="103">
        <v>19.883891480071402</v>
      </c>
      <c r="I14" s="103">
        <v>19.793319333883598</v>
      </c>
      <c r="J14" s="103">
        <v>19.906330467744102</v>
      </c>
      <c r="K14" s="103">
        <v>17.8145281788962</v>
      </c>
      <c r="L14" s="103">
        <v>22.2167730379416</v>
      </c>
      <c r="M14" s="103">
        <v>23.03</v>
      </c>
      <c r="N14" s="103">
        <v>6.0873412786052601</v>
      </c>
      <c r="O14" s="103">
        <v>0</v>
      </c>
      <c r="P14" s="103">
        <v>6.0873412786052601</v>
      </c>
      <c r="Q14" s="103">
        <v>5.6395999999999997</v>
      </c>
      <c r="R14" s="103">
        <v>6.2824723063154497</v>
      </c>
      <c r="S14" s="103">
        <v>0</v>
      </c>
    </row>
    <row r="15" spans="1:19" s="28" customFormat="1">
      <c r="A15" s="37" t="s">
        <v>12</v>
      </c>
      <c r="B15" s="103">
        <v>18.3028473980225</v>
      </c>
      <c r="C15" s="103">
        <v>23.6179956646397</v>
      </c>
      <c r="D15" s="103">
        <v>16.901761679910098</v>
      </c>
      <c r="E15" s="103">
        <v>16.250990713350198</v>
      </c>
      <c r="F15" s="103">
        <v>18.439701350530498</v>
      </c>
      <c r="G15" s="103">
        <v>0</v>
      </c>
      <c r="H15" s="103">
        <v>18.890278712437901</v>
      </c>
      <c r="I15" s="103">
        <v>23.6179956646397</v>
      </c>
      <c r="J15" s="103">
        <v>17.566937829811199</v>
      </c>
      <c r="K15" s="103">
        <v>16.250990713350198</v>
      </c>
      <c r="L15" s="103">
        <v>21.434797061004499</v>
      </c>
      <c r="M15" s="103">
        <v>0</v>
      </c>
      <c r="N15" s="103">
        <v>6.1503963984318597</v>
      </c>
      <c r="O15" s="103">
        <v>0</v>
      </c>
      <c r="P15" s="103">
        <v>6.1503963984318597</v>
      </c>
      <c r="Q15" s="103">
        <v>0</v>
      </c>
      <c r="R15" s="103">
        <v>6.1503963984318597</v>
      </c>
      <c r="S15" s="103">
        <v>0</v>
      </c>
    </row>
    <row r="16" spans="1:19" s="28" customFormat="1">
      <c r="A16" s="37" t="s">
        <v>13</v>
      </c>
      <c r="B16" s="103">
        <v>17.9520282634038</v>
      </c>
      <c r="C16" s="103">
        <v>18.7723217991173</v>
      </c>
      <c r="D16" s="103">
        <v>17.6860203453124</v>
      </c>
      <c r="E16" s="103">
        <v>17.053352207022201</v>
      </c>
      <c r="F16" s="103">
        <v>20.469019794766801</v>
      </c>
      <c r="G16" s="103">
        <v>18.537863246601798</v>
      </c>
      <c r="H16" s="103">
        <v>19.171963789855798</v>
      </c>
      <c r="I16" s="103">
        <v>18.7723218528965</v>
      </c>
      <c r="J16" s="103">
        <v>19.320785645549702</v>
      </c>
      <c r="K16" s="103">
        <v>18.8190546930445</v>
      </c>
      <c r="L16" s="103">
        <v>21.352322456373699</v>
      </c>
      <c r="M16" s="103">
        <v>18.537863246601798</v>
      </c>
      <c r="N16" s="103">
        <v>6.6656050485583602</v>
      </c>
      <c r="O16" s="103">
        <v>0</v>
      </c>
      <c r="P16" s="103">
        <v>6.6656050964957201</v>
      </c>
      <c r="Q16" s="103">
        <v>6.5876138529093398</v>
      </c>
      <c r="R16" s="103">
        <v>7.4476722957389896</v>
      </c>
      <c r="S16" s="103">
        <v>0</v>
      </c>
    </row>
    <row r="17" spans="1:19" s="28" customFormat="1">
      <c r="A17" s="37" t="s">
        <v>14</v>
      </c>
      <c r="B17" s="103">
        <v>22.377938114160202</v>
      </c>
      <c r="C17" s="103">
        <v>26.095726575170701</v>
      </c>
      <c r="D17" s="103">
        <v>21.389562435962901</v>
      </c>
      <c r="E17" s="103">
        <v>20.553680775259501</v>
      </c>
      <c r="F17" s="103">
        <v>22.813488296702399</v>
      </c>
      <c r="G17" s="103">
        <v>0</v>
      </c>
      <c r="H17" s="103">
        <v>22.377938114160202</v>
      </c>
      <c r="I17" s="103">
        <v>26.095726575170701</v>
      </c>
      <c r="J17" s="103">
        <v>21.389562435962901</v>
      </c>
      <c r="K17" s="103">
        <v>20.553680775259501</v>
      </c>
      <c r="L17" s="103">
        <v>22.813488296702399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</row>
    <row r="18" spans="1:19" s="28" customFormat="1">
      <c r="A18" s="37" t="s">
        <v>15</v>
      </c>
      <c r="B18" s="103">
        <v>19.26395454835</v>
      </c>
      <c r="C18" s="103">
        <v>18.9926813288895</v>
      </c>
      <c r="D18" s="103">
        <v>19.443439549805799</v>
      </c>
      <c r="E18" s="103">
        <v>16.388508308342502</v>
      </c>
      <c r="F18" s="103">
        <v>22.100638247761299</v>
      </c>
      <c r="G18" s="103">
        <v>25.14</v>
      </c>
      <c r="H18" s="103">
        <v>19.2664428887099</v>
      </c>
      <c r="I18" s="103">
        <v>18.9926813288895</v>
      </c>
      <c r="J18" s="103">
        <v>19.4476262029231</v>
      </c>
      <c r="K18" s="103">
        <v>16.388508308342502</v>
      </c>
      <c r="L18" s="103">
        <v>22.110040648740402</v>
      </c>
      <c r="M18" s="103">
        <v>25.14</v>
      </c>
      <c r="N18" s="103">
        <v>4.8402000000000003</v>
      </c>
      <c r="O18" s="103">
        <v>0</v>
      </c>
      <c r="P18" s="103">
        <v>4.8402000000000003</v>
      </c>
      <c r="Q18" s="103">
        <v>0</v>
      </c>
      <c r="R18" s="103"/>
      <c r="S18" s="103">
        <v>0</v>
      </c>
    </row>
    <row r="19" spans="1:19" s="28" customFormat="1">
      <c r="A19" s="37" t="s">
        <v>16</v>
      </c>
      <c r="B19" s="103">
        <v>16.981568586969502</v>
      </c>
      <c r="C19" s="103">
        <v>19.034268894343501</v>
      </c>
      <c r="D19" s="103">
        <v>16.068414409300999</v>
      </c>
      <c r="E19" s="103">
        <v>18.713702878945401</v>
      </c>
      <c r="F19" s="103">
        <v>17.239928488623601</v>
      </c>
      <c r="G19" s="103">
        <v>7.15</v>
      </c>
      <c r="H19" s="103">
        <v>18.9160041127098</v>
      </c>
      <c r="I19" s="103">
        <v>19.106016156010298</v>
      </c>
      <c r="J19" s="103">
        <v>18.809092350412101</v>
      </c>
      <c r="K19" s="103">
        <v>19.800922771081499</v>
      </c>
      <c r="L19" s="103">
        <v>23.1668942240671</v>
      </c>
      <c r="M19" s="103">
        <v>7.15</v>
      </c>
      <c r="N19" s="103">
        <v>6.0697449797434802</v>
      </c>
      <c r="O19" s="103">
        <v>8.3000000000000007</v>
      </c>
      <c r="P19" s="103">
        <v>6.0390514319109103</v>
      </c>
      <c r="Q19" s="103">
        <v>7.2000210975501098</v>
      </c>
      <c r="R19" s="103">
        <v>5.8866629727270299</v>
      </c>
      <c r="S19" s="103">
        <v>0</v>
      </c>
    </row>
    <row r="20" spans="1:19" s="28" customFormat="1">
      <c r="A20" s="37" t="s">
        <v>17</v>
      </c>
      <c r="B20" s="103">
        <v>17.3322237061432</v>
      </c>
      <c r="C20" s="103">
        <v>19.8452341734817</v>
      </c>
      <c r="D20" s="103">
        <v>17.062853096874999</v>
      </c>
      <c r="E20" s="103">
        <v>16.687829789827099</v>
      </c>
      <c r="F20" s="103">
        <v>18.461735089657701</v>
      </c>
      <c r="G20" s="103">
        <v>24.4418051681556</v>
      </c>
      <c r="H20" s="103">
        <v>19.4327339606828</v>
      </c>
      <c r="I20" s="103">
        <v>19.8450713811275</v>
      </c>
      <c r="J20" s="103">
        <v>19.379286913171299</v>
      </c>
      <c r="K20" s="103">
        <v>18.8758206314935</v>
      </c>
      <c r="L20" s="103">
        <v>21.316841677328799</v>
      </c>
      <c r="M20" s="103">
        <v>24.4418051681556</v>
      </c>
      <c r="N20" s="103">
        <v>5.9933586463817701</v>
      </c>
      <c r="O20" s="103">
        <v>36</v>
      </c>
      <c r="P20" s="103">
        <v>5.9931713467460499</v>
      </c>
      <c r="Q20" s="103">
        <v>5.9934185242304201</v>
      </c>
      <c r="R20" s="103">
        <v>5.9923062255944801</v>
      </c>
      <c r="S20" s="103">
        <v>0</v>
      </c>
    </row>
    <row r="21" spans="1:19" s="28" customFormat="1">
      <c r="A21" s="37" t="s">
        <v>18</v>
      </c>
      <c r="B21" s="103">
        <v>17.159642947224398</v>
      </c>
      <c r="C21" s="103">
        <v>18.3163341867931</v>
      </c>
      <c r="D21" s="103">
        <v>16.659583428477799</v>
      </c>
      <c r="E21" s="103">
        <v>13.9453510753948</v>
      </c>
      <c r="F21" s="103">
        <v>20.057842010514101</v>
      </c>
      <c r="G21" s="103">
        <v>0</v>
      </c>
      <c r="H21" s="103">
        <v>19.787325302012</v>
      </c>
      <c r="I21" s="103">
        <v>18.3163341867931</v>
      </c>
      <c r="J21" s="103">
        <v>20.7202821659078</v>
      </c>
      <c r="K21" s="103">
        <v>18.649024327928501</v>
      </c>
      <c r="L21" s="103">
        <v>22.665596346442399</v>
      </c>
      <c r="M21" s="103">
        <v>0</v>
      </c>
      <c r="N21" s="103">
        <v>7.96537549106311</v>
      </c>
      <c r="O21" s="103">
        <v>0</v>
      </c>
      <c r="P21" s="103">
        <v>7.96537549106311</v>
      </c>
      <c r="Q21" s="103">
        <v>7.06899346639812</v>
      </c>
      <c r="R21" s="103">
        <v>10.152733947098101</v>
      </c>
      <c r="S21" s="103">
        <v>0</v>
      </c>
    </row>
    <row r="22" spans="1:19" s="28" customFormat="1">
      <c r="A22" s="37" t="s">
        <v>19</v>
      </c>
      <c r="B22" s="103">
        <v>15.281371058119401</v>
      </c>
      <c r="C22" s="103">
        <v>18.8757812586082</v>
      </c>
      <c r="D22" s="103">
        <v>14.825793374778801</v>
      </c>
      <c r="E22" s="103">
        <v>14.4310997218958</v>
      </c>
      <c r="F22" s="103">
        <v>16.591792520265098</v>
      </c>
      <c r="G22" s="103">
        <v>15.484311878958</v>
      </c>
      <c r="H22" s="103">
        <v>16.055533387777601</v>
      </c>
      <c r="I22" s="103">
        <v>18.912478819146799</v>
      </c>
      <c r="J22" s="103">
        <v>15.657562791739</v>
      </c>
      <c r="K22" s="103">
        <v>14.9181340070754</v>
      </c>
      <c r="L22" s="103">
        <v>18.860069087112599</v>
      </c>
      <c r="M22" s="103">
        <v>18.697896927385798</v>
      </c>
      <c r="N22" s="103">
        <v>6.7021266000437203</v>
      </c>
      <c r="O22" s="103">
        <v>6.80465950583761</v>
      </c>
      <c r="P22" s="103">
        <v>6.7017024947474102</v>
      </c>
      <c r="Q22" s="103">
        <v>7.1555905169805696</v>
      </c>
      <c r="R22" s="103">
        <v>6.1548127716480998</v>
      </c>
      <c r="S22" s="103">
        <v>6.2478285361263097</v>
      </c>
    </row>
    <row r="23" spans="1:19" s="28" customFormat="1">
      <c r="A23" s="20" t="s">
        <v>20</v>
      </c>
      <c r="B23" s="103">
        <v>19.093573853108499</v>
      </c>
      <c r="C23" s="103">
        <v>19.879028861172898</v>
      </c>
      <c r="D23" s="103">
        <v>18.782404673097599</v>
      </c>
      <c r="E23" s="103">
        <v>15.6791506464915</v>
      </c>
      <c r="F23" s="103">
        <v>22.7642646660405</v>
      </c>
      <c r="G23" s="103">
        <v>0</v>
      </c>
      <c r="H23" s="103">
        <v>20.060117455600199</v>
      </c>
      <c r="I23" s="103">
        <v>19.879028861172898</v>
      </c>
      <c r="J23" s="103">
        <v>20.141482426866101</v>
      </c>
      <c r="K23" s="103">
        <v>17.5525320576029</v>
      </c>
      <c r="L23" s="103">
        <v>22.7642646660405</v>
      </c>
      <c r="M23" s="103">
        <v>0</v>
      </c>
      <c r="N23" s="103">
        <v>8.6514959889851806</v>
      </c>
      <c r="O23" s="103">
        <v>0</v>
      </c>
      <c r="P23" s="103">
        <v>8.6514959889851806</v>
      </c>
      <c r="Q23" s="103">
        <v>8.6514959889851806</v>
      </c>
      <c r="R23" s="103">
        <v>0</v>
      </c>
      <c r="S23" s="103">
        <v>0</v>
      </c>
    </row>
    <row r="24" spans="1:19" s="28" customFormat="1">
      <c r="A24" s="20" t="s">
        <v>21</v>
      </c>
      <c r="B24" s="103">
        <v>12.5833688178007</v>
      </c>
      <c r="C24" s="103">
        <v>11.442247520415201</v>
      </c>
      <c r="D24" s="103">
        <v>23.15</v>
      </c>
      <c r="E24" s="103">
        <v>23.15</v>
      </c>
      <c r="F24" s="103">
        <v>0</v>
      </c>
      <c r="G24" s="103">
        <v>0</v>
      </c>
      <c r="H24" s="103">
        <v>12.5833688178007</v>
      </c>
      <c r="I24" s="103">
        <v>11.442247520415201</v>
      </c>
      <c r="J24" s="103">
        <v>23.15</v>
      </c>
      <c r="K24" s="103">
        <v>23.15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</row>
    <row r="25" spans="1:19" s="28" customFormat="1">
      <c r="A25" s="20" t="s">
        <v>22</v>
      </c>
      <c r="B25" s="103">
        <v>15.7412016603763</v>
      </c>
      <c r="C25" s="103">
        <v>19.6937161072367</v>
      </c>
      <c r="D25" s="103">
        <v>14.7917036655926</v>
      </c>
      <c r="E25" s="103">
        <v>14.474656043686499</v>
      </c>
      <c r="F25" s="103">
        <v>15.452692735427201</v>
      </c>
      <c r="G25" s="103">
        <v>10.6773669460365</v>
      </c>
      <c r="H25" s="103">
        <v>19.414049195405099</v>
      </c>
      <c r="I25" s="103">
        <v>19.6937161072367</v>
      </c>
      <c r="J25" s="103">
        <v>19.309280552330002</v>
      </c>
      <c r="K25" s="103">
        <v>17.926492905264102</v>
      </c>
      <c r="L25" s="103">
        <v>22.413020726695098</v>
      </c>
      <c r="M25" s="103">
        <v>20.488782270166801</v>
      </c>
      <c r="N25" s="103">
        <v>6.7165775233201304</v>
      </c>
      <c r="O25" s="103">
        <v>0</v>
      </c>
      <c r="P25" s="103">
        <v>6.7165775233201304</v>
      </c>
      <c r="Q25" s="103">
        <v>6.5674651890823199</v>
      </c>
      <c r="R25" s="103">
        <v>6.9372239358451502</v>
      </c>
      <c r="S25" s="103">
        <v>5.5044264999473498</v>
      </c>
    </row>
    <row r="26" spans="1:19" s="28" customFormat="1">
      <c r="A26" s="37" t="s">
        <v>23</v>
      </c>
      <c r="B26" s="103">
        <v>19.089162641699101</v>
      </c>
      <c r="C26" s="103">
        <v>19.014323448942701</v>
      </c>
      <c r="D26" s="103">
        <v>19.116743124530402</v>
      </c>
      <c r="E26" s="103">
        <v>17.585307352050101</v>
      </c>
      <c r="F26" s="103">
        <v>22.109556448944499</v>
      </c>
      <c r="G26" s="103">
        <v>4</v>
      </c>
      <c r="H26" s="103">
        <v>20.0223698981704</v>
      </c>
      <c r="I26" s="103">
        <v>19.014323448942701</v>
      </c>
      <c r="J26" s="103">
        <v>20.491839608843001</v>
      </c>
      <c r="K26" s="103">
        <v>18.781499495745798</v>
      </c>
      <c r="L26" s="103">
        <v>22.109556448944499</v>
      </c>
      <c r="M26" s="103">
        <v>0</v>
      </c>
      <c r="N26" s="103">
        <v>13.9027099243325</v>
      </c>
      <c r="O26" s="103">
        <v>0</v>
      </c>
      <c r="P26" s="103">
        <v>13.9027099243325</v>
      </c>
      <c r="Q26" s="103">
        <v>15.1114716739516</v>
      </c>
      <c r="R26" s="103">
        <v>0</v>
      </c>
      <c r="S26" s="103">
        <v>4</v>
      </c>
    </row>
    <row r="27" spans="1:19" s="28" customFormat="1">
      <c r="A27" s="37" t="s">
        <v>24</v>
      </c>
      <c r="B27" s="103">
        <v>18.1827987806641</v>
      </c>
      <c r="C27" s="103">
        <v>18.988588932183902</v>
      </c>
      <c r="D27" s="103">
        <v>17.968523290476199</v>
      </c>
      <c r="E27" s="103">
        <v>17.223051123827101</v>
      </c>
      <c r="F27" s="103">
        <v>21.291492473670999</v>
      </c>
      <c r="G27" s="103">
        <v>15.5</v>
      </c>
      <c r="H27" s="103">
        <v>19.880557115589902</v>
      </c>
      <c r="I27" s="103">
        <v>18.988588932183902</v>
      </c>
      <c r="J27" s="103">
        <v>20.166756191613299</v>
      </c>
      <c r="K27" s="103">
        <v>19.7747782301279</v>
      </c>
      <c r="L27" s="103">
        <v>21.582646000473499</v>
      </c>
      <c r="M27" s="103">
        <v>15.5</v>
      </c>
      <c r="N27" s="103">
        <v>7.3291957005755402</v>
      </c>
      <c r="O27" s="103">
        <v>0</v>
      </c>
      <c r="P27" s="103">
        <v>7.3291957005755402</v>
      </c>
      <c r="Q27" s="103">
        <v>7.3479631332791904</v>
      </c>
      <c r="R27" s="103">
        <v>6.4355536667882802</v>
      </c>
      <c r="S27" s="103">
        <v>0</v>
      </c>
    </row>
    <row r="28" spans="1:19" s="28" customFormat="1">
      <c r="A28" s="37" t="s">
        <v>25</v>
      </c>
      <c r="B28" s="103">
        <v>20.0504619275839</v>
      </c>
      <c r="C28" s="103">
        <v>19.697261831252899</v>
      </c>
      <c r="D28" s="103">
        <v>20.125983614902101</v>
      </c>
      <c r="E28" s="103">
        <v>18.993297948718698</v>
      </c>
      <c r="F28" s="103">
        <v>22.097217962531602</v>
      </c>
      <c r="G28" s="103">
        <v>25.14</v>
      </c>
      <c r="H28" s="103">
        <v>20.108128930009801</v>
      </c>
      <c r="I28" s="103">
        <v>19.697261831252899</v>
      </c>
      <c r="J28" s="103">
        <v>20.196466818712601</v>
      </c>
      <c r="K28" s="103">
        <v>19.094567756930601</v>
      </c>
      <c r="L28" s="103">
        <v>22.097217962531602</v>
      </c>
      <c r="M28" s="103">
        <v>25.14</v>
      </c>
      <c r="N28" s="103">
        <v>7.3790240534862201</v>
      </c>
      <c r="O28" s="103">
        <v>0</v>
      </c>
      <c r="P28" s="103">
        <v>7.3790240534862201</v>
      </c>
      <c r="Q28" s="103">
        <v>7.3790240534862201</v>
      </c>
      <c r="R28" s="103">
        <v>0</v>
      </c>
      <c r="S28" s="103">
        <v>0</v>
      </c>
    </row>
    <row r="29" spans="1:19" s="28" customFormat="1">
      <c r="A29" s="37" t="s">
        <v>26</v>
      </c>
      <c r="B29" s="103">
        <v>21.307268005223602</v>
      </c>
      <c r="C29" s="103">
        <v>20.883605887096099</v>
      </c>
      <c r="D29" s="103">
        <v>21.3979299511773</v>
      </c>
      <c r="E29" s="103">
        <v>21.517925717258102</v>
      </c>
      <c r="F29" s="103">
        <v>21.346365863228499</v>
      </c>
      <c r="G29" s="103">
        <v>0</v>
      </c>
      <c r="H29" s="103">
        <v>22.576833351482598</v>
      </c>
      <c r="I29" s="103">
        <v>20.883605887096099</v>
      </c>
      <c r="J29" s="103">
        <v>22.9854023600681</v>
      </c>
      <c r="K29" s="103">
        <v>22.5082142170053</v>
      </c>
      <c r="L29" s="103">
        <v>23.207952280947801</v>
      </c>
      <c r="M29" s="103">
        <v>0</v>
      </c>
      <c r="N29" s="103">
        <v>8.9543020162026608</v>
      </c>
      <c r="O29" s="103">
        <v>0</v>
      </c>
      <c r="P29" s="103">
        <v>8.9543020162026608</v>
      </c>
      <c r="Q29" s="103">
        <v>6.4165453350811301</v>
      </c>
      <c r="R29" s="103">
        <v>9.4502705260842603</v>
      </c>
      <c r="S29" s="103">
        <v>0</v>
      </c>
    </row>
    <row r="30" spans="1:19" s="28" customFormat="1">
      <c r="A30" s="37" t="s">
        <v>27</v>
      </c>
      <c r="B30" s="103">
        <v>18.5978662627647</v>
      </c>
      <c r="C30" s="103">
        <v>19.6787204771428</v>
      </c>
      <c r="D30" s="103">
        <v>18.455894235363001</v>
      </c>
      <c r="E30" s="103">
        <v>15.3495331244276</v>
      </c>
      <c r="F30" s="103">
        <v>22.3368783791691</v>
      </c>
      <c r="G30" s="103">
        <v>0</v>
      </c>
      <c r="H30" s="103">
        <v>20.045640122345699</v>
      </c>
      <c r="I30" s="103">
        <v>19.6787204771428</v>
      </c>
      <c r="J30" s="103">
        <v>20.100587200983199</v>
      </c>
      <c r="K30" s="103">
        <v>17.782330748634401</v>
      </c>
      <c r="L30" s="103">
        <v>22.366177044336801</v>
      </c>
      <c r="M30" s="103">
        <v>0</v>
      </c>
      <c r="N30" s="103">
        <v>6.7153798945076097</v>
      </c>
      <c r="O30" s="103">
        <v>0</v>
      </c>
      <c r="P30" s="103">
        <v>6.7153798945076097</v>
      </c>
      <c r="Q30" s="103">
        <v>6.6980000000000004</v>
      </c>
      <c r="R30" s="103">
        <v>8.9049999999999994</v>
      </c>
      <c r="S30" s="103">
        <v>0</v>
      </c>
    </row>
    <row r="31" spans="1:19" s="28" customFormat="1">
      <c r="A31" s="20" t="s">
        <v>28</v>
      </c>
      <c r="B31" s="103">
        <v>18.903152906615301</v>
      </c>
      <c r="C31" s="103">
        <v>18.862765341100399</v>
      </c>
      <c r="D31" s="103">
        <v>18.908610397489099</v>
      </c>
      <c r="E31" s="103">
        <v>16.8940781642304</v>
      </c>
      <c r="F31" s="103">
        <v>20.744202919576001</v>
      </c>
      <c r="G31" s="103">
        <v>0</v>
      </c>
      <c r="H31" s="103">
        <v>19.133372164969501</v>
      </c>
      <c r="I31" s="103">
        <v>18.862765341100399</v>
      </c>
      <c r="J31" s="103">
        <v>19.1707529262126</v>
      </c>
      <c r="K31" s="103">
        <v>17.005198477349399</v>
      </c>
      <c r="L31" s="103">
        <v>21.188193148930399</v>
      </c>
      <c r="M31" s="103">
        <v>0</v>
      </c>
      <c r="N31" s="103">
        <v>7.1355617517739001</v>
      </c>
      <c r="O31" s="103">
        <v>0</v>
      </c>
      <c r="P31" s="103">
        <v>7.1355617517739001</v>
      </c>
      <c r="Q31" s="103">
        <v>6.3482334217717202</v>
      </c>
      <c r="R31" s="103">
        <v>7.3683956023648003</v>
      </c>
      <c r="S31" s="103">
        <v>0</v>
      </c>
    </row>
    <row r="32" spans="1:19" s="28" customFormat="1">
      <c r="A32" s="20" t="s">
        <v>29</v>
      </c>
      <c r="B32" s="103">
        <v>17.266904921605899</v>
      </c>
      <c r="C32" s="103">
        <v>16.9077144684925</v>
      </c>
      <c r="D32" s="103">
        <v>17.330015230365401</v>
      </c>
      <c r="E32" s="103">
        <v>15.7206018450721</v>
      </c>
      <c r="F32" s="103">
        <v>20.800790791588</v>
      </c>
      <c r="G32" s="103">
        <v>15.5</v>
      </c>
      <c r="H32" s="103">
        <v>18.007263904481299</v>
      </c>
      <c r="I32" s="103">
        <v>16.9077144684925</v>
      </c>
      <c r="J32" s="103">
        <v>18.217142404274</v>
      </c>
      <c r="K32" s="103">
        <v>16.8360993926383</v>
      </c>
      <c r="L32" s="103">
        <v>20.867618094754</v>
      </c>
      <c r="M32" s="103">
        <v>15.5</v>
      </c>
      <c r="N32" s="103">
        <v>7.0587455850750898</v>
      </c>
      <c r="O32" s="103">
        <v>0</v>
      </c>
      <c r="P32" s="103">
        <v>7.0587455850750898</v>
      </c>
      <c r="Q32" s="103">
        <v>7.0742314258186099</v>
      </c>
      <c r="R32" s="103">
        <v>6.2225805678910104</v>
      </c>
      <c r="S32" s="103">
        <v>0</v>
      </c>
    </row>
    <row r="33" spans="1:19" s="28" customFormat="1">
      <c r="A33" s="20" t="s">
        <v>30</v>
      </c>
      <c r="B33" s="103">
        <v>18.159504014523201</v>
      </c>
      <c r="C33" s="103">
        <v>23.058123946444599</v>
      </c>
      <c r="D33" s="103">
        <v>17.889390024333899</v>
      </c>
      <c r="E33" s="103">
        <v>16.712841045412802</v>
      </c>
      <c r="F33" s="103">
        <v>22.199020456680898</v>
      </c>
      <c r="G33" s="103">
        <v>0</v>
      </c>
      <c r="H33" s="103">
        <v>18.159504014523201</v>
      </c>
      <c r="I33" s="103">
        <v>23.058123946444599</v>
      </c>
      <c r="J33" s="103">
        <v>17.889390024333899</v>
      </c>
      <c r="K33" s="103">
        <v>16.712841045412802</v>
      </c>
      <c r="L33" s="103">
        <v>22.199020456680898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</row>
    <row r="34" spans="1:19" s="28" customFormat="1">
      <c r="A34" s="20" t="s">
        <v>31</v>
      </c>
      <c r="B34" s="103">
        <v>15.4946229956116</v>
      </c>
      <c r="C34" s="103">
        <v>18.999276994211801</v>
      </c>
      <c r="D34" s="103">
        <v>14.9394497563203</v>
      </c>
      <c r="E34" s="103">
        <v>16.0276624771647</v>
      </c>
      <c r="F34" s="103">
        <v>14.406550253167</v>
      </c>
      <c r="G34" s="103">
        <v>8.7046828655954105</v>
      </c>
      <c r="H34" s="103">
        <v>18.713315243996</v>
      </c>
      <c r="I34" s="103">
        <v>18.999276994211801</v>
      </c>
      <c r="J34" s="103">
        <v>18.649797590766099</v>
      </c>
      <c r="K34" s="103">
        <v>16.475628806855202</v>
      </c>
      <c r="L34" s="103">
        <v>21.225035949107099</v>
      </c>
      <c r="M34" s="103">
        <v>25.047175662365198</v>
      </c>
      <c r="N34" s="103">
        <v>5.7138117525465297</v>
      </c>
      <c r="O34" s="103">
        <v>0</v>
      </c>
      <c r="P34" s="103">
        <v>5.7138117525465297</v>
      </c>
      <c r="Q34" s="103">
        <v>6.0336322815906103</v>
      </c>
      <c r="R34" s="103">
        <v>5.75675527809641</v>
      </c>
      <c r="S34" s="103">
        <v>4.8099999999999996</v>
      </c>
    </row>
    <row r="35" spans="1:19" s="28" customFormat="1">
      <c r="A35" s="20" t="s">
        <v>32</v>
      </c>
      <c r="B35" s="103">
        <v>18.264758363207001</v>
      </c>
      <c r="C35" s="103">
        <v>20.261592860596298</v>
      </c>
      <c r="D35" s="103">
        <v>17.610410363920199</v>
      </c>
      <c r="E35" s="103">
        <v>12.839947826481501</v>
      </c>
      <c r="F35" s="103">
        <v>21.047962217203199</v>
      </c>
      <c r="G35" s="103">
        <v>0</v>
      </c>
      <c r="H35" s="103">
        <v>20.2802910482729</v>
      </c>
      <c r="I35" s="103">
        <v>20.297345474849301</v>
      </c>
      <c r="J35" s="103">
        <v>20.273443764830599</v>
      </c>
      <c r="K35" s="103">
        <v>17.097959357379601</v>
      </c>
      <c r="L35" s="103">
        <v>21.757779888445398</v>
      </c>
      <c r="M35" s="103">
        <v>0</v>
      </c>
      <c r="N35" s="103">
        <v>5.9118693166288203</v>
      </c>
      <c r="O35" s="103">
        <v>3.4085000000000001</v>
      </c>
      <c r="P35" s="103">
        <v>5.9212285827752504</v>
      </c>
      <c r="Q35" s="103">
        <v>5.9084061567456301</v>
      </c>
      <c r="R35" s="103">
        <v>5.9992872129007901</v>
      </c>
      <c r="S35" s="103">
        <v>0</v>
      </c>
    </row>
    <row r="36" spans="1:19" s="28" customFormat="1">
      <c r="A36" s="20" t="s">
        <v>33</v>
      </c>
      <c r="B36" s="103">
        <v>21.419455322572102</v>
      </c>
      <c r="C36" s="103">
        <v>19.8706229001845</v>
      </c>
      <c r="D36" s="103">
        <v>21.8976274176649</v>
      </c>
      <c r="E36" s="103">
        <v>20.8257713794859</v>
      </c>
      <c r="F36" s="103">
        <v>22.486789914715601</v>
      </c>
      <c r="G36" s="103">
        <v>25.3592638672887</v>
      </c>
      <c r="H36" s="103">
        <v>21.452883349402299</v>
      </c>
      <c r="I36" s="103">
        <v>19.8706229001845</v>
      </c>
      <c r="J36" s="103">
        <v>21.942612494494501</v>
      </c>
      <c r="K36" s="103">
        <v>20.8257713794859</v>
      </c>
      <c r="L36" s="103">
        <v>22.563806377563299</v>
      </c>
      <c r="M36" s="103">
        <v>25.3592638672887</v>
      </c>
      <c r="N36" s="103">
        <v>4.13</v>
      </c>
      <c r="O36" s="103">
        <v>0</v>
      </c>
      <c r="P36" s="103">
        <v>4.13</v>
      </c>
      <c r="Q36" s="103">
        <v>0</v>
      </c>
      <c r="R36" s="103">
        <v>4.13</v>
      </c>
      <c r="S36" s="103">
        <v>0</v>
      </c>
    </row>
    <row r="37" spans="1:19" s="87" customFormat="1" ht="15" customHeight="1">
      <c r="A37" s="21" t="s">
        <v>34</v>
      </c>
      <c r="B37" s="160">
        <v>19.886294974262601</v>
      </c>
      <c r="C37" s="160">
        <v>19.345875234012301</v>
      </c>
      <c r="D37" s="160">
        <v>20.037242679385201</v>
      </c>
      <c r="E37" s="160">
        <v>18.450018460187199</v>
      </c>
      <c r="F37" s="160">
        <v>20.938673646308001</v>
      </c>
      <c r="G37" s="160">
        <v>0</v>
      </c>
      <c r="H37" s="160">
        <v>21.0587165754179</v>
      </c>
      <c r="I37" s="160">
        <v>19.345875234012301</v>
      </c>
      <c r="J37" s="160">
        <v>21.594870297061</v>
      </c>
      <c r="K37" s="160">
        <v>20.008233005411299</v>
      </c>
      <c r="L37" s="160">
        <v>22.472892584026301</v>
      </c>
      <c r="M37" s="160">
        <v>0</v>
      </c>
      <c r="N37" s="160">
        <v>7.1288434293179099</v>
      </c>
      <c r="O37" s="160">
        <v>0</v>
      </c>
      <c r="P37" s="160">
        <v>7.1288434293179099</v>
      </c>
      <c r="Q37" s="160">
        <v>7.2761751876721297</v>
      </c>
      <c r="R37" s="160">
        <v>7.0257382786570099</v>
      </c>
      <c r="S37" s="160">
        <v>0</v>
      </c>
    </row>
    <row r="38" spans="1:19" s="87" customFormat="1" ht="15" customHeight="1">
      <c r="A38" s="264" t="s">
        <v>96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</row>
    <row r="39" spans="1:19" ht="29.25" customHeight="1">
      <c r="A39" s="264" t="s">
        <v>86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</row>
  </sheetData>
  <mergeCells count="23">
    <mergeCell ref="A39:S39"/>
    <mergeCell ref="R1:S1"/>
    <mergeCell ref="A2:S2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38:S38"/>
    <mergeCell ref="O6:S6"/>
    <mergeCell ref="C7:C8"/>
    <mergeCell ref="D7:D8"/>
    <mergeCell ref="P7:P8"/>
    <mergeCell ref="Q7:S7"/>
    <mergeCell ref="E7:G7"/>
    <mergeCell ref="I7:I8"/>
    <mergeCell ref="J7:J8"/>
    <mergeCell ref="K7:M7"/>
    <mergeCell ref="O7:O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14</vt:i4>
      </vt:variant>
    </vt:vector>
  </HeadingPairs>
  <TitlesOfParts>
    <vt:vector size="27" baseType="lpstr">
      <vt:lpstr>region</vt:lpstr>
      <vt:lpstr>Total(kr)</vt:lpstr>
      <vt:lpstr>NonFin(kr)</vt:lpstr>
      <vt:lpstr>HouseHolds(kr)</vt:lpstr>
      <vt:lpstr>Total(dep)</vt:lpstr>
      <vt:lpstr>NonFin(dep)</vt:lpstr>
      <vt:lpstr>HouseHolds(dep)</vt:lpstr>
      <vt:lpstr>Total(inter_r_cred)</vt:lpstr>
      <vt:lpstr>Inter_r_cred(NonFin)</vt:lpstr>
      <vt:lpstr>Inter_r_cred(HouseHolds)</vt:lpstr>
      <vt:lpstr>Total(inter_r_dep)</vt:lpstr>
      <vt:lpstr>Inter_r_dep(NonFin)</vt:lpstr>
      <vt:lpstr>Inter_r_dep(HouseHolds)</vt:lpstr>
      <vt:lpstr>Region</vt:lpstr>
      <vt:lpstr>'HouseHolds(dep)'!Область_друку</vt:lpstr>
      <vt:lpstr>'HouseHolds(kr)'!Область_друку</vt:lpstr>
      <vt:lpstr>'Inter_r_cred(HouseHolds)'!Область_друку</vt:lpstr>
      <vt:lpstr>'Inter_r_cred(NonFin)'!Область_друку</vt:lpstr>
      <vt:lpstr>'Inter_r_dep(HouseHolds)'!Область_друку</vt:lpstr>
      <vt:lpstr>'Inter_r_dep(NonFin)'!Область_друку</vt:lpstr>
      <vt:lpstr>'NonFin(dep)'!Область_друку</vt:lpstr>
      <vt:lpstr>'NonFin(kr)'!Область_друку</vt:lpstr>
      <vt:lpstr>region!Область_друку</vt:lpstr>
      <vt:lpstr>'Total(dep)'!Область_друку</vt:lpstr>
      <vt:lpstr>'Total(inter_r_cred)'!Область_друку</vt:lpstr>
      <vt:lpstr>'Total(inter_r_dep)'!Область_друку</vt:lpstr>
      <vt:lpstr>'Total(kr)'!Область_друку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152ekg16</dc:creator>
  <cp:lastModifiedBy>Шевченко Олег Олександрович</cp:lastModifiedBy>
  <cp:lastPrinted>2018-02-14T15:45:29Z</cp:lastPrinted>
  <dcterms:created xsi:type="dcterms:W3CDTF">2011-09-30T07:27:14Z</dcterms:created>
  <dcterms:modified xsi:type="dcterms:W3CDTF">2024-04-10T09:32:59Z</dcterms:modified>
</cp:coreProperties>
</file>